
<file path=[Content_Types].xml><?xml version="1.0" encoding="utf-8"?>
<Types xmlns="http://schemas.openxmlformats.org/package/2006/content-types">
  <Override PartName="/xl/worksheets/sheet15.xml" ContentType="application/vnd.openxmlformats-officedocument.spreadsheetml.worksheet+xml"/>
  <Override PartName="/xl/charts/chart6.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drawings/drawing19.xml" ContentType="application/vnd.openxmlformats-officedocument.drawingml.chartshape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drawings/drawing17.xml" ContentType="application/vnd.openxmlformats-officedocument.drawingml.chartshapes+xml"/>
  <Override PartName="/xl/drawings/drawing28.xml" ContentType="application/vnd.openxmlformats-officedocument.drawingml.chartshapes+xml"/>
  <Default Extension="rels" ContentType="application/vnd.openxmlformats-package.relationships+xml"/>
  <Default Extension="wmf" ContentType="image/x-wmf"/>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drawings/drawing15.xml" ContentType="application/vnd.openxmlformats-officedocument.drawing+xml"/>
  <Override PartName="/xl/drawings/drawing26.xml" ContentType="application/vnd.openxmlformats-officedocument.drawingml.chartshapes+xml"/>
  <Override PartName="/xl/worksheets/sheet3.xml" ContentType="application/vnd.openxmlformats-officedocument.spreadsheetml.worksheet+xml"/>
  <Override PartName="/xl/drawings/drawing13.xml" ContentType="application/vnd.openxmlformats-officedocument.drawing+xml"/>
  <Override PartName="/xl/drawings/drawing22.xml" ContentType="application/vnd.openxmlformats-officedocument.drawingml.chartshapes+xml"/>
  <Override PartName="/xl/drawings/drawing24.xml" ContentType="application/vnd.openxmlformats-officedocument.drawing+xml"/>
  <Override PartName="/xl/charts/chart18.xml" ContentType="application/vnd.openxmlformats-officedocument.drawingml.chart+xml"/>
  <Override PartName="/xl/drawings/drawing33.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drawings/drawing11.xml" ContentType="application/vnd.openxmlformats-officedocument.drawing+xml"/>
  <Override PartName="/xl/drawings/drawing20.xml" ContentType="application/vnd.openxmlformats-officedocument.drawingml.chartshapes+xml"/>
  <Override PartName="/xl/charts/chart16.xml" ContentType="application/vnd.openxmlformats-officedocument.drawingml.chart+xml"/>
  <Override PartName="/xl/drawings/drawing31.xml" ContentType="application/vnd.openxmlformats-officedocument.drawing+xml"/>
  <Override PartName="/xl/sharedStrings.xml" ContentType="application/vnd.openxmlformats-officedocument.spreadsheetml.sharedStrings+xml"/>
  <Override PartName="/xl/charts/chart14.xml" ContentType="application/vnd.openxmlformats-officedocument.drawingml.chart+xml"/>
  <Override PartName="/xl/worksheets/sheet17.xml" ContentType="application/vnd.openxmlformats-officedocument.spreadsheetml.worksheet+xml"/>
  <Override PartName="/xl/worksheets/sheet18.xml" ContentType="application/vnd.openxmlformats-officedocument.spreadsheetml.workshee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Override PartName="/xl/drawings/drawing9.xml" ContentType="application/vnd.openxmlformats-officedocument.drawing+xml"/>
  <Override PartName="/xl/charts/chart7.xml" ContentType="application/vnd.openxmlformats-officedocument.drawingml.chart+xml"/>
  <Override PartName="/xl/charts/chart10.xml" ContentType="application/vnd.openxmlformats-officedocument.drawingml.chart+xml"/>
  <Override PartName="/xl/worksheets/sheet14.xml" ContentType="application/vnd.openxmlformats-officedocument.spreadsheetml.worksheet+xml"/>
  <Override PartName="/xl/drawings/drawing7.xml" ContentType="application/vnd.openxmlformats-officedocument.drawing+xml"/>
  <Override PartName="/xl/charts/chart5.xml" ContentType="application/vnd.openxmlformats-officedocument.drawingml.chart+xml"/>
  <Override PartName="/xl/drawings/drawing29.xml" ContentType="application/vnd.openxmlformats-officedocument.drawingml.chartshapes+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drawings/drawing18.xml" ContentType="application/vnd.openxmlformats-officedocument.drawingml.chartshapes+xml"/>
  <Override PartName="/xl/drawings/drawing27.xml" ContentType="application/vnd.openxmlformats-officedocument.drawingml.chartshapes+xml"/>
  <Default Extension="emf" ContentType="image/x-emf"/>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drawings/drawing16.xml" ContentType="application/vnd.openxmlformats-officedocument.drawing+xml"/>
  <Override PartName="/xl/drawings/drawing25.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drawings/drawing14.xml" ContentType="application/vnd.openxmlformats-officedocument.drawing+xml"/>
  <Override PartName="/xl/drawings/drawing23.xml" ContentType="application/vnd.openxmlformats-officedocument.drawingml.chartshapes+xml"/>
  <Override PartName="/xl/charts/chart19.xml" ContentType="application/vnd.openxmlformats-officedocument.drawingml.chart+xml"/>
  <Override PartName="/xl/drawings/drawing32.xml" ContentType="application/vnd.openxmlformats-officedocument.drawing+xml"/>
  <Override PartName="/xl/drawings/drawing12.xml" ContentType="application/vnd.openxmlformats-officedocument.drawing+xml"/>
  <Override PartName="/xl/drawings/drawing21.xml" ContentType="application/vnd.openxmlformats-officedocument.drawingml.chartshapes+xml"/>
  <Override PartName="/xl/charts/chart17.xml" ContentType="application/vnd.openxmlformats-officedocument.drawingml.chart+xml"/>
  <Override PartName="/xl/drawings/drawing30.xml" ContentType="application/vnd.openxmlformats-officedocument.drawingml.chartshapes+xml"/>
  <Override PartName="/xl/calcChain.xml" ContentType="application/vnd.openxmlformats-officedocument.spreadsheetml.calcChain+xml"/>
  <Override PartName="/xl/worksheets/sheet19.xml" ContentType="application/vnd.openxmlformats-officedocument.spreadsheetml.worksheet+xml"/>
  <Override PartName="/xl/drawings/drawing10.xml" ContentType="application/vnd.openxmlformats-officedocument.drawing+xml"/>
  <Override PartName="/xl/charts/chart13.xml" ContentType="application/vnd.openxmlformats-officedocument.drawingml.chart+xml"/>
  <Override PartName="/xl/charts/chart15.xml" ContentType="application/vnd.openxmlformats-officedocument.drawingml.chart+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5" rupBuild="4506"/>
  <workbookPr codeName="EsteLivro"/>
  <bookViews>
    <workbookView xWindow="435" yWindow="-15" windowWidth="10950" windowHeight="11955" tabRatio="701"/>
  </bookViews>
  <sheets>
    <sheet name="capa" sheetId="389" r:id="rId1"/>
    <sheet name="introducao" sheetId="6" r:id="rId2"/>
    <sheet name="fontes" sheetId="7" r:id="rId3"/>
    <sheet name="6populacao" sheetId="390" r:id="rId4"/>
    <sheet name="7empregoINE" sheetId="391" r:id="rId5"/>
    <sheet name="8desemprego_INE" sheetId="393" r:id="rId6"/>
    <sheet name="9dgert" sheetId="365" r:id="rId7"/>
    <sheet name="10desemprego_IEFP" sheetId="386" r:id="rId8"/>
    <sheet name="11desemprego_IEFP" sheetId="387" r:id="rId9"/>
    <sheet name="12fp" sheetId="388" r:id="rId10"/>
    <sheet name="13empresarial" sheetId="380" r:id="rId11"/>
    <sheet name="14ganhos" sheetId="347" r:id="rId12"/>
    <sheet name="15salários" sheetId="305" r:id="rId13"/>
    <sheet name="16irct" sheetId="379" r:id="rId14"/>
    <sheet name="17acidentes" sheetId="384" r:id="rId15"/>
    <sheet name="18ssocial" sheetId="351" r:id="rId16"/>
    <sheet name="19ssocial" sheetId="352" r:id="rId17"/>
    <sheet name="20destaque" sheetId="385" r:id="rId18"/>
    <sheet name="21destaque" sheetId="366" r:id="rId19"/>
    <sheet name="22conceito" sheetId="26" r:id="rId20"/>
    <sheet name="23conceito" sheetId="27" r:id="rId21"/>
    <sheet name="contracapa" sheetId="28" r:id="rId22"/>
  </sheets>
  <externalReferences>
    <externalReference r:id="rId23"/>
  </externalReferences>
  <definedNames>
    <definedName name="_xlnm.Print_Area" localSheetId="7">'10desemprego_IEFP'!$A$1:$AF$92</definedName>
    <definedName name="_xlnm.Print_Area" localSheetId="8">'11desemprego_IEFP'!$A$1:$AF$65</definedName>
    <definedName name="_xlnm.Print_Area" localSheetId="9">'12fp'!$A$1:$AB$87</definedName>
    <definedName name="_xlnm.Print_Area" localSheetId="10">'13empresarial'!$A$1:$X$60</definedName>
    <definedName name="_xlnm.Print_Area" localSheetId="11">'14ganhos'!$A$1:$V$62</definedName>
    <definedName name="_xlnm.Print_Area" localSheetId="12">'15salários'!$A$1:$R$50</definedName>
    <definedName name="_xlnm.Print_Area" localSheetId="13">'16irct'!$A$1:$AF$77</definedName>
    <definedName name="_xlnm.Print_Area" localSheetId="14">'17acidentes'!$A$1:$V$70</definedName>
    <definedName name="_xlnm.Print_Area" localSheetId="15">'18ssocial'!$A$1:$AF$71</definedName>
    <definedName name="_xlnm.Print_Area" localSheetId="16">'19ssocial'!$A$1:$X$63</definedName>
    <definedName name="_xlnm.Print_Area" localSheetId="17">'20destaque'!$A$1:$AF$76</definedName>
    <definedName name="_xlnm.Print_Area" localSheetId="18">'21destaque'!$A$1:$O$60</definedName>
    <definedName name="_xlnm.Print_Area" localSheetId="19">'22conceito'!$A$1:$AG$71</definedName>
    <definedName name="_xlnm.Print_Area" localSheetId="20">'23conceito'!$A$1:$AG$73</definedName>
    <definedName name="_xlnm.Print_Area" localSheetId="3">'6populacao'!$A$1:$Z$59</definedName>
    <definedName name="_xlnm.Print_Area" localSheetId="4">'7empregoINE'!$A$1:$AA$73</definedName>
    <definedName name="_xlnm.Print_Area" localSheetId="5">'8desemprego_INE'!$A$1:$AA$71</definedName>
    <definedName name="_xlnm.Print_Area" localSheetId="6">'9dgert'!$A$1:$P$82</definedName>
    <definedName name="_xlnm.Print_Area" localSheetId="0">capa!$A$1:$K$58</definedName>
    <definedName name="_xlnm.Print_Area" localSheetId="21">contracapa!$A$1:$N$54</definedName>
    <definedName name="_xlnm.Print_Area" localSheetId="2">fontes!$A$1:$O$42</definedName>
    <definedName name="_xlnm.Print_Area" localSheetId="1">introducao!$A$1:$O$53</definedName>
    <definedName name="topo" localSheetId="0">capa!$N$6</definedName>
    <definedName name="Z_5859C3A0_D6FB_40D9_B6C2_346CB5A63A0A_.wvu.Cols" localSheetId="7" hidden="1">'10desemprego_IEFP'!$E:$E</definedName>
    <definedName name="Z_5859C3A0_D6FB_40D9_B6C2_346CB5A63A0A_.wvu.Cols" localSheetId="13" hidden="1">'16irct'!$G:$G</definedName>
    <definedName name="Z_5859C3A0_D6FB_40D9_B6C2_346CB5A63A0A_.wvu.Cols" localSheetId="15" hidden="1">'18ssocial'!#REF!</definedName>
    <definedName name="Z_5859C3A0_D6FB_40D9_B6C2_346CB5A63A0A_.wvu.PrintArea" localSheetId="7" hidden="1">'10desemprego_IEFP'!$A$1:$AF$92</definedName>
    <definedName name="Z_5859C3A0_D6FB_40D9_B6C2_346CB5A63A0A_.wvu.PrintArea" localSheetId="8" hidden="1">'11desemprego_IEFP'!$A$1:$AF$65</definedName>
    <definedName name="Z_5859C3A0_D6FB_40D9_B6C2_346CB5A63A0A_.wvu.PrintArea" localSheetId="9" hidden="1">'12fp'!$A$1:$AB$87</definedName>
    <definedName name="Z_5859C3A0_D6FB_40D9_B6C2_346CB5A63A0A_.wvu.PrintArea" localSheetId="11" hidden="1">'14ganhos'!$A$1:$V$62</definedName>
    <definedName name="Z_5859C3A0_D6FB_40D9_B6C2_346CB5A63A0A_.wvu.PrintArea" localSheetId="12" hidden="1">'15salários'!$A$1:$R$50</definedName>
    <definedName name="Z_5859C3A0_D6FB_40D9_B6C2_346CB5A63A0A_.wvu.PrintArea" localSheetId="13" hidden="1">'16irct'!$A$1:$AF$77</definedName>
    <definedName name="Z_5859C3A0_D6FB_40D9_B6C2_346CB5A63A0A_.wvu.PrintArea" localSheetId="15" hidden="1">'18ssocial'!$A$1:$AF$71</definedName>
    <definedName name="Z_5859C3A0_D6FB_40D9_B6C2_346CB5A63A0A_.wvu.PrintArea" localSheetId="16" hidden="1">'19ssocial'!$A$1:$X$63</definedName>
    <definedName name="Z_5859C3A0_D6FB_40D9_B6C2_346CB5A63A0A_.wvu.PrintArea" localSheetId="17" hidden="1">'20destaque'!$A$1:$AF$76</definedName>
    <definedName name="Z_5859C3A0_D6FB_40D9_B6C2_346CB5A63A0A_.wvu.PrintArea" localSheetId="19" hidden="1">'22conceito'!$A$1:$AG$71</definedName>
    <definedName name="Z_5859C3A0_D6FB_40D9_B6C2_346CB5A63A0A_.wvu.PrintArea" localSheetId="20" hidden="1">'23conceito'!$A$1:$AG$73</definedName>
    <definedName name="Z_5859C3A0_D6FB_40D9_B6C2_346CB5A63A0A_.wvu.PrintArea" localSheetId="3" hidden="1">'6populacao'!$A$1:$Z$59</definedName>
    <definedName name="Z_5859C3A0_D6FB_40D9_B6C2_346CB5A63A0A_.wvu.PrintArea" localSheetId="4" hidden="1">'7empregoINE'!$A$1:$AA$73</definedName>
    <definedName name="Z_5859C3A0_D6FB_40D9_B6C2_346CB5A63A0A_.wvu.PrintArea" localSheetId="5" hidden="1">'8desemprego_INE'!$A$1:$AA$71</definedName>
    <definedName name="Z_5859C3A0_D6FB_40D9_B6C2_346CB5A63A0A_.wvu.PrintArea" localSheetId="6" hidden="1">'9dgert'!$A$1:$P$82</definedName>
    <definedName name="Z_5859C3A0_D6FB_40D9_B6C2_346CB5A63A0A_.wvu.PrintArea" localSheetId="0" hidden="1">capa!$A$1:$K$58</definedName>
    <definedName name="Z_5859C3A0_D6FB_40D9_B6C2_346CB5A63A0A_.wvu.PrintArea" localSheetId="21" hidden="1">contracapa!$A$1:$N$54</definedName>
    <definedName name="Z_5859C3A0_D6FB_40D9_B6C2_346CB5A63A0A_.wvu.PrintArea" localSheetId="2" hidden="1">fontes!$A$1:$O$42</definedName>
    <definedName name="Z_5859C3A0_D6FB_40D9_B6C2_346CB5A63A0A_.wvu.PrintArea" localSheetId="1" hidden="1">introducao!$A$1:$O$53</definedName>
    <definedName name="Z_5859C3A0_D6FB_40D9_B6C2_346CB5A63A0A_.wvu.Rows" localSheetId="7" hidden="1">'10desemprego_IEFP'!$23:$27,'10desemprego_IEFP'!$57:$57,'10desemprego_IEFP'!$72:$79</definedName>
    <definedName name="Z_5859C3A0_D6FB_40D9_B6C2_346CB5A63A0A_.wvu.Rows" localSheetId="8" hidden="1">'11desemprego_IEFP'!$51:$51,'11desemprego_IEFP'!$58:$60</definedName>
    <definedName name="Z_5859C3A0_D6FB_40D9_B6C2_346CB5A63A0A_.wvu.Rows" localSheetId="9" hidden="1">'12fp'!#REF!,'12fp'!#REF!</definedName>
    <definedName name="Z_5859C3A0_D6FB_40D9_B6C2_346CB5A63A0A_.wvu.Rows" localSheetId="11" hidden="1">'14ganhos'!#REF!</definedName>
    <definedName name="Z_5859C3A0_D6FB_40D9_B6C2_346CB5A63A0A_.wvu.Rows" localSheetId="12" hidden="1">'15salários'!$29:$30,'15salários'!#REF!</definedName>
    <definedName name="Z_5859C3A0_D6FB_40D9_B6C2_346CB5A63A0A_.wvu.Rows" localSheetId="13" hidden="1">'16irct'!#REF!</definedName>
    <definedName name="Z_5859C3A0_D6FB_40D9_B6C2_346CB5A63A0A_.wvu.Rows" localSheetId="15" hidden="1">'18ssocial'!$30:$30</definedName>
    <definedName name="Z_5859C3A0_D6FB_40D9_B6C2_346CB5A63A0A_.wvu.Rows" localSheetId="16" hidden="1">'19ssocial'!#REF!</definedName>
    <definedName name="Z_5859C3A0_D6FB_40D9_B6C2_346CB5A63A0A_.wvu.Rows" localSheetId="17" hidden="1">'20destaque'!#REF!,'20destaque'!#REF!</definedName>
    <definedName name="Z_5859C3A0_D6FB_40D9_B6C2_346CB5A63A0A_.wvu.Rows" localSheetId="19" hidden="1">'22conceito'!#REF!</definedName>
    <definedName name="Z_5859C3A0_D6FB_40D9_B6C2_346CB5A63A0A_.wvu.Rows" localSheetId="20" hidden="1">'23conceito'!$8:$9</definedName>
    <definedName name="Z_5859C3A0_D6FB_40D9_B6C2_346CB5A63A0A_.wvu.Rows" localSheetId="3" hidden="1">'6populacao'!$8:$8,'6populacao'!$31:$56,'6populacao'!#REF!</definedName>
    <definedName name="Z_5859C3A0_D6FB_40D9_B6C2_346CB5A63A0A_.wvu.Rows" localSheetId="4" hidden="1">'7empregoINE'!$44:$70,'7empregoINE'!#REF!</definedName>
    <definedName name="Z_5859C3A0_D6FB_40D9_B6C2_346CB5A63A0A_.wvu.Rows" localSheetId="5" hidden="1">'8desemprego_INE'!$42:$68,'8desemprego_INE'!#REF!,'8desemprego_INE'!#REF!,'8desemprego_INE'!$70:$70</definedName>
    <definedName name="Z_5859C3A0_D6FB_40D9_B6C2_346CB5A63A0A_.wvu.Rows" localSheetId="6" hidden="1">'9dgert'!#REF!,'9dgert'!#REF!,'9dgert'!$78:$78</definedName>
    <definedName name="Z_87E9DA1B_1CEB_458D_87A5_C4E38BAE485A_.wvu.Cols" localSheetId="7" hidden="1">'10desemprego_IEFP'!$E:$E</definedName>
    <definedName name="Z_87E9DA1B_1CEB_458D_87A5_C4E38BAE485A_.wvu.Cols" localSheetId="13" hidden="1">'16irct'!$G:$G</definedName>
    <definedName name="Z_87E9DA1B_1CEB_458D_87A5_C4E38BAE485A_.wvu.Cols" localSheetId="15" hidden="1">'18ssocial'!#REF!</definedName>
    <definedName name="Z_87E9DA1B_1CEB_458D_87A5_C4E38BAE485A_.wvu.PrintArea" localSheetId="7" hidden="1">'10desemprego_IEFP'!$A$1:$AF$92</definedName>
    <definedName name="Z_87E9DA1B_1CEB_458D_87A5_C4E38BAE485A_.wvu.PrintArea" localSheetId="8" hidden="1">'11desemprego_IEFP'!$A$1:$AF$65</definedName>
    <definedName name="Z_87E9DA1B_1CEB_458D_87A5_C4E38BAE485A_.wvu.PrintArea" localSheetId="9" hidden="1">'12fp'!$A$1:$AB$87</definedName>
    <definedName name="Z_87E9DA1B_1CEB_458D_87A5_C4E38BAE485A_.wvu.PrintArea" localSheetId="11" hidden="1">'14ganhos'!$A$1:$V$62</definedName>
    <definedName name="Z_87E9DA1B_1CEB_458D_87A5_C4E38BAE485A_.wvu.PrintArea" localSheetId="12" hidden="1">'15salários'!$A$1:$R$50</definedName>
    <definedName name="Z_87E9DA1B_1CEB_458D_87A5_C4E38BAE485A_.wvu.PrintArea" localSheetId="13" hidden="1">'16irct'!$A$1:$AF$77</definedName>
    <definedName name="Z_87E9DA1B_1CEB_458D_87A5_C4E38BAE485A_.wvu.PrintArea" localSheetId="15" hidden="1">'18ssocial'!$A$1:$AF$71</definedName>
    <definedName name="Z_87E9DA1B_1CEB_458D_87A5_C4E38BAE485A_.wvu.PrintArea" localSheetId="16" hidden="1">'19ssocial'!$A$1:$X$63</definedName>
    <definedName name="Z_87E9DA1B_1CEB_458D_87A5_C4E38BAE485A_.wvu.PrintArea" localSheetId="17" hidden="1">'20destaque'!$A$1:$AF$76</definedName>
    <definedName name="Z_87E9DA1B_1CEB_458D_87A5_C4E38BAE485A_.wvu.PrintArea" localSheetId="19" hidden="1">'22conceito'!$A$1:$AG$71</definedName>
    <definedName name="Z_87E9DA1B_1CEB_458D_87A5_C4E38BAE485A_.wvu.PrintArea" localSheetId="20" hidden="1">'23conceito'!$A$1:$AG$73</definedName>
    <definedName name="Z_87E9DA1B_1CEB_458D_87A5_C4E38BAE485A_.wvu.PrintArea" localSheetId="3" hidden="1">'6populacao'!$A$1:$Z$59</definedName>
    <definedName name="Z_87E9DA1B_1CEB_458D_87A5_C4E38BAE485A_.wvu.PrintArea" localSheetId="4" hidden="1">'7empregoINE'!$A$1:$AA$73</definedName>
    <definedName name="Z_87E9DA1B_1CEB_458D_87A5_C4E38BAE485A_.wvu.PrintArea" localSheetId="5" hidden="1">'8desemprego_INE'!$A$1:$AA$71</definedName>
    <definedName name="Z_87E9DA1B_1CEB_458D_87A5_C4E38BAE485A_.wvu.PrintArea" localSheetId="6" hidden="1">'9dgert'!$A$1:$P$82</definedName>
    <definedName name="Z_87E9DA1B_1CEB_458D_87A5_C4E38BAE485A_.wvu.PrintArea" localSheetId="0" hidden="1">capa!$A$1:$K$58</definedName>
    <definedName name="Z_87E9DA1B_1CEB_458D_87A5_C4E38BAE485A_.wvu.PrintArea" localSheetId="21" hidden="1">contracapa!$A$1:$N$54</definedName>
    <definedName name="Z_87E9DA1B_1CEB_458D_87A5_C4E38BAE485A_.wvu.PrintArea" localSheetId="2" hidden="1">fontes!$A$1:$O$42</definedName>
    <definedName name="Z_87E9DA1B_1CEB_458D_87A5_C4E38BAE485A_.wvu.PrintArea" localSheetId="1" hidden="1">introducao!$A$1:$O$53</definedName>
    <definedName name="Z_87E9DA1B_1CEB_458D_87A5_C4E38BAE485A_.wvu.Rows" localSheetId="7" hidden="1">'10desemprego_IEFP'!$23:$27,'10desemprego_IEFP'!$57:$57,'10desemprego_IEFP'!$72:$79</definedName>
    <definedName name="Z_87E9DA1B_1CEB_458D_87A5_C4E38BAE485A_.wvu.Rows" localSheetId="8" hidden="1">'11desemprego_IEFP'!$51:$51,'11desemprego_IEFP'!$58:$60</definedName>
    <definedName name="Z_87E9DA1B_1CEB_458D_87A5_C4E38BAE485A_.wvu.Rows" localSheetId="9" hidden="1">'12fp'!#REF!,'12fp'!#REF!</definedName>
    <definedName name="Z_87E9DA1B_1CEB_458D_87A5_C4E38BAE485A_.wvu.Rows" localSheetId="11" hidden="1">'14ganhos'!#REF!</definedName>
    <definedName name="Z_87E9DA1B_1CEB_458D_87A5_C4E38BAE485A_.wvu.Rows" localSheetId="12" hidden="1">'15salários'!$29:$30,'15salários'!#REF!</definedName>
    <definedName name="Z_87E9DA1B_1CEB_458D_87A5_C4E38BAE485A_.wvu.Rows" localSheetId="13" hidden="1">'16irct'!#REF!</definedName>
    <definedName name="Z_87E9DA1B_1CEB_458D_87A5_C4E38BAE485A_.wvu.Rows" localSheetId="15" hidden="1">'18ssocial'!$30:$30</definedName>
    <definedName name="Z_87E9DA1B_1CEB_458D_87A5_C4E38BAE485A_.wvu.Rows" localSheetId="16" hidden="1">'19ssocial'!#REF!</definedName>
    <definedName name="Z_87E9DA1B_1CEB_458D_87A5_C4E38BAE485A_.wvu.Rows" localSheetId="17" hidden="1">'20destaque'!#REF!,'20destaque'!#REF!</definedName>
    <definedName name="Z_87E9DA1B_1CEB_458D_87A5_C4E38BAE485A_.wvu.Rows" localSheetId="19" hidden="1">'22conceito'!#REF!</definedName>
    <definedName name="Z_87E9DA1B_1CEB_458D_87A5_C4E38BAE485A_.wvu.Rows" localSheetId="20" hidden="1">'23conceito'!$8:$9</definedName>
    <definedName name="Z_87E9DA1B_1CEB_458D_87A5_C4E38BAE485A_.wvu.Rows" localSheetId="3" hidden="1">'6populacao'!$8:$8,'6populacao'!$31:$56,'6populacao'!#REF!</definedName>
    <definedName name="Z_87E9DA1B_1CEB_458D_87A5_C4E38BAE485A_.wvu.Rows" localSheetId="4" hidden="1">'7empregoINE'!$44:$70,'7empregoINE'!#REF!</definedName>
    <definedName name="Z_87E9DA1B_1CEB_458D_87A5_C4E38BAE485A_.wvu.Rows" localSheetId="5" hidden="1">'8desemprego_INE'!$42:$68,'8desemprego_INE'!#REF!,'8desemprego_INE'!#REF!,'8desemprego_INE'!$70:$70</definedName>
    <definedName name="Z_87E9DA1B_1CEB_458D_87A5_C4E38BAE485A_.wvu.Rows" localSheetId="6" hidden="1">'9dgert'!#REF!,'9dgert'!#REF!,'9dgert'!$78:$78</definedName>
    <definedName name="Z_D8E90C30_C61D_40A7_989F_8651AA8E91E2_.wvu.Cols" localSheetId="13" hidden="1">'16irct'!$G:$G</definedName>
    <definedName name="Z_D8E90C30_C61D_40A7_989F_8651AA8E91E2_.wvu.Cols" localSheetId="15" hidden="1">'18ssocial'!#REF!</definedName>
    <definedName name="Z_D8E90C30_C61D_40A7_989F_8651AA8E91E2_.wvu.PrintArea" localSheetId="7" hidden="1">'10desemprego_IEFP'!$A$1:$AF$92</definedName>
    <definedName name="Z_D8E90C30_C61D_40A7_989F_8651AA8E91E2_.wvu.PrintArea" localSheetId="8" hidden="1">'11desemprego_IEFP'!$A$1:$AF$65</definedName>
    <definedName name="Z_D8E90C30_C61D_40A7_989F_8651AA8E91E2_.wvu.PrintArea" localSheetId="9" hidden="1">'12fp'!$A$1:$AB$87</definedName>
    <definedName name="Z_D8E90C30_C61D_40A7_989F_8651AA8E91E2_.wvu.PrintArea" localSheetId="11" hidden="1">'14ganhos'!$A$1:$V$62</definedName>
    <definedName name="Z_D8E90C30_C61D_40A7_989F_8651AA8E91E2_.wvu.PrintArea" localSheetId="12" hidden="1">'15salários'!$A$1:$R$50</definedName>
    <definedName name="Z_D8E90C30_C61D_40A7_989F_8651AA8E91E2_.wvu.PrintArea" localSheetId="13" hidden="1">'16irct'!$A$1:$AF$77</definedName>
    <definedName name="Z_D8E90C30_C61D_40A7_989F_8651AA8E91E2_.wvu.PrintArea" localSheetId="15" hidden="1">'18ssocial'!$A$1:$AF$71</definedName>
    <definedName name="Z_D8E90C30_C61D_40A7_989F_8651AA8E91E2_.wvu.PrintArea" localSheetId="16" hidden="1">'19ssocial'!$A$1:$X$63</definedName>
    <definedName name="Z_D8E90C30_C61D_40A7_989F_8651AA8E91E2_.wvu.PrintArea" localSheetId="17" hidden="1">'20destaque'!$A$1:$AF$76</definedName>
    <definedName name="Z_D8E90C30_C61D_40A7_989F_8651AA8E91E2_.wvu.PrintArea" localSheetId="19" hidden="1">'22conceito'!$A$1:$AG$71</definedName>
    <definedName name="Z_D8E90C30_C61D_40A7_989F_8651AA8E91E2_.wvu.PrintArea" localSheetId="20" hidden="1">'23conceito'!$A$1:$AG$73</definedName>
    <definedName name="Z_D8E90C30_C61D_40A7_989F_8651AA8E91E2_.wvu.PrintArea" localSheetId="3" hidden="1">'6populacao'!$A$1:$Z$59</definedName>
    <definedName name="Z_D8E90C30_C61D_40A7_989F_8651AA8E91E2_.wvu.PrintArea" localSheetId="4" hidden="1">'7empregoINE'!$A$1:$AA$73</definedName>
    <definedName name="Z_D8E90C30_C61D_40A7_989F_8651AA8E91E2_.wvu.PrintArea" localSheetId="5" hidden="1">'8desemprego_INE'!$A$1:$AA$71</definedName>
    <definedName name="Z_D8E90C30_C61D_40A7_989F_8651AA8E91E2_.wvu.PrintArea" localSheetId="6" hidden="1">'9dgert'!$A$1:$P$82</definedName>
    <definedName name="Z_D8E90C30_C61D_40A7_989F_8651AA8E91E2_.wvu.PrintArea" localSheetId="0" hidden="1">capa!$A$1:$K$58</definedName>
    <definedName name="Z_D8E90C30_C61D_40A7_989F_8651AA8E91E2_.wvu.PrintArea" localSheetId="21" hidden="1">contracapa!$A$1:$N$54</definedName>
    <definedName name="Z_D8E90C30_C61D_40A7_989F_8651AA8E91E2_.wvu.PrintArea" localSheetId="2" hidden="1">fontes!$A$1:$O$42</definedName>
    <definedName name="Z_D8E90C30_C61D_40A7_989F_8651AA8E91E2_.wvu.PrintArea" localSheetId="1" hidden="1">introducao!$A$1:$O$53</definedName>
    <definedName name="Z_D8E90C30_C61D_40A7_989F_8651AA8E91E2_.wvu.Rows" localSheetId="8" hidden="1">'11desemprego_IEFP'!$51:$51,'11desemprego_IEFP'!$58:$60</definedName>
    <definedName name="Z_D8E90C30_C61D_40A7_989F_8651AA8E91E2_.wvu.Rows" localSheetId="9" hidden="1">'12fp'!#REF!,'12fp'!#REF!</definedName>
    <definedName name="Z_D8E90C30_C61D_40A7_989F_8651AA8E91E2_.wvu.Rows" localSheetId="11" hidden="1">'14ganhos'!#REF!</definedName>
    <definedName name="Z_D8E90C30_C61D_40A7_989F_8651AA8E91E2_.wvu.Rows" localSheetId="12" hidden="1">'15salários'!$29:$30,'15salários'!#REF!</definedName>
    <definedName name="Z_D8E90C30_C61D_40A7_989F_8651AA8E91E2_.wvu.Rows" localSheetId="13" hidden="1">'16irct'!#REF!</definedName>
    <definedName name="Z_D8E90C30_C61D_40A7_989F_8651AA8E91E2_.wvu.Rows" localSheetId="15" hidden="1">'18ssocial'!$30:$30</definedName>
    <definedName name="Z_D8E90C30_C61D_40A7_989F_8651AA8E91E2_.wvu.Rows" localSheetId="16" hidden="1">'19ssocial'!#REF!</definedName>
    <definedName name="Z_D8E90C30_C61D_40A7_989F_8651AA8E91E2_.wvu.Rows" localSheetId="17" hidden="1">'20destaque'!#REF!,'20destaque'!#REF!</definedName>
    <definedName name="Z_D8E90C30_C61D_40A7_989F_8651AA8E91E2_.wvu.Rows" localSheetId="19" hidden="1">'22conceito'!#REF!</definedName>
    <definedName name="Z_D8E90C30_C61D_40A7_989F_8651AA8E91E2_.wvu.Rows" localSheetId="20" hidden="1">'23conceito'!$8:$9</definedName>
    <definedName name="Z_D8E90C30_C61D_40A7_989F_8651AA8E91E2_.wvu.Rows" localSheetId="3" hidden="1">'6populacao'!$8:$8,'6populacao'!$30:$56,'6populacao'!#REF!,'6populacao'!$57:$57</definedName>
    <definedName name="Z_D8E90C30_C61D_40A7_989F_8651AA8E91E2_.wvu.Rows" localSheetId="4" hidden="1">'7empregoINE'!$44:$70,'7empregoINE'!#REF!</definedName>
    <definedName name="Z_D8E90C30_C61D_40A7_989F_8651AA8E91E2_.wvu.Rows" localSheetId="6" hidden="1">'9dgert'!#REF!,'9dgert'!#REF!,'9dgert'!$78:$78</definedName>
  </definedNames>
  <calcPr calcId="125725" fullPrecision="0"/>
  <customWorkbookViews>
    <customWorkbookView name="Carla.Lopes - Vista pessoal" guid="{D8E90C30-C61D-40A7-989F-8651AA8E91E2}" mergeInterval="0" personalView="1" maximized="1" xWindow="1" yWindow="1" windowWidth="1436" windowHeight="636" tabRatio="792" activeSheetId="22"/>
    <customWorkbookView name="Teresa Feliciano - Vista pessoal" guid="{5859C3A0-D6FB-40D9-B6C2-346CB5A63A0A}" mergeInterval="0" personalView="1" maximized="1" xWindow="1" yWindow="1" windowWidth="1276" windowHeight="752" tabRatio="551" activeSheetId="20"/>
    <customWorkbookView name="Joana.Matos - Vista pessoal" guid="{87E9DA1B-1CEB-458D-87A5-C4E38BAE485A}" mergeInterval="0" personalView="1" maximized="1" xWindow="1" yWindow="1" windowWidth="1276" windowHeight="752" tabRatio="551" activeSheetId="16"/>
  </customWorkbookViews>
  <fileRecoveryPr autoRecover="0"/>
</workbook>
</file>

<file path=xl/calcChain.xml><?xml version="1.0" encoding="utf-8"?>
<calcChain xmlns="http://schemas.openxmlformats.org/spreadsheetml/2006/main">
  <c r="Y67" i="393"/>
  <c r="Y58"/>
  <c r="Y48"/>
  <c r="W45"/>
  <c r="S45"/>
  <c r="O45"/>
  <c r="K45"/>
  <c r="F45"/>
  <c r="H36" i="390"/>
  <c r="L36"/>
  <c r="P36"/>
  <c r="T36"/>
  <c r="X36"/>
  <c r="H37"/>
  <c r="L37"/>
  <c r="P37"/>
  <c r="T37"/>
  <c r="X37"/>
  <c r="H38"/>
  <c r="L38"/>
  <c r="P38"/>
  <c r="T38"/>
  <c r="X38"/>
  <c r="H39"/>
  <c r="L39"/>
  <c r="P39"/>
  <c r="T39"/>
  <c r="X39"/>
  <c r="H40"/>
  <c r="L40"/>
  <c r="P40"/>
  <c r="T40"/>
  <c r="X40"/>
  <c r="H41"/>
  <c r="L41"/>
  <c r="P41"/>
  <c r="T41"/>
  <c r="X41"/>
  <c r="H42"/>
  <c r="L42"/>
  <c r="P42"/>
  <c r="T42"/>
  <c r="X42"/>
  <c r="H43"/>
  <c r="L43"/>
  <c r="P43"/>
  <c r="T43"/>
  <c r="X43"/>
  <c r="H44"/>
  <c r="L44"/>
  <c r="P44"/>
  <c r="T44"/>
  <c r="X44"/>
  <c r="H45"/>
  <c r="L45"/>
  <c r="P45"/>
  <c r="T45"/>
  <c r="X45"/>
  <c r="H46"/>
  <c r="L46"/>
  <c r="P46"/>
  <c r="T46"/>
  <c r="X46"/>
  <c r="H47"/>
  <c r="L47"/>
  <c r="P47"/>
  <c r="T47"/>
  <c r="X47"/>
  <c r="H48"/>
  <c r="L48"/>
  <c r="P48"/>
  <c r="T48"/>
  <c r="X48"/>
  <c r="H49"/>
  <c r="L49"/>
  <c r="P49"/>
  <c r="T49"/>
  <c r="X49"/>
  <c r="H50"/>
  <c r="L50"/>
  <c r="P50"/>
  <c r="T50"/>
  <c r="X50"/>
  <c r="H51"/>
  <c r="L51"/>
  <c r="P51"/>
  <c r="T51"/>
  <c r="X51"/>
  <c r="H52"/>
  <c r="L52"/>
  <c r="P52"/>
  <c r="T52"/>
  <c r="X52"/>
  <c r="H53"/>
  <c r="L53"/>
  <c r="P53"/>
  <c r="T53"/>
  <c r="X53"/>
  <c r="H54"/>
  <c r="L54"/>
  <c r="P54"/>
  <c r="T54"/>
  <c r="X54"/>
  <c r="H55"/>
  <c r="L55"/>
  <c r="P55"/>
  <c r="T55"/>
  <c r="X55"/>
  <c r="H56"/>
  <c r="L56"/>
  <c r="P56"/>
  <c r="T56"/>
  <c r="X56"/>
  <c r="Y57" i="391"/>
  <c r="W47"/>
  <c r="S47"/>
  <c r="O47"/>
  <c r="K47"/>
  <c r="G47"/>
  <c r="Y63" l="1"/>
  <c r="Y69"/>
  <c r="Y53"/>
  <c r="Y58"/>
  <c r="Y60"/>
  <c r="Y62"/>
  <c r="Y64"/>
  <c r="Y66"/>
  <c r="Y68"/>
  <c r="Y70"/>
  <c r="Y55" i="393"/>
  <c r="Y61"/>
  <c r="Y52" i="391"/>
  <c r="Y59"/>
  <c r="Y61"/>
  <c r="Y65"/>
  <c r="Y67"/>
  <c r="Y52" i="393"/>
  <c r="Y60"/>
  <c r="Y63"/>
  <c r="Y64"/>
  <c r="Y66"/>
  <c r="Y49"/>
  <c r="Y51"/>
  <c r="Y54"/>
  <c r="Y57"/>
  <c r="Y54" i="391"/>
  <c r="Y55"/>
  <c r="Y56"/>
  <c r="Y50"/>
  <c r="Y51"/>
  <c r="R34" i="390" l="1"/>
  <c r="J34"/>
  <c r="N34"/>
  <c r="F34" l="1"/>
  <c r="V34"/>
  <c r="K37" i="7" l="1"/>
  <c r="AD87" i="386" l="1"/>
  <c r="AB87"/>
  <c r="Z87"/>
  <c r="X87"/>
  <c r="V87"/>
  <c r="T87"/>
  <c r="R87"/>
  <c r="P87"/>
  <c r="AD86"/>
  <c r="AB86"/>
  <c r="Z86"/>
  <c r="X86"/>
  <c r="V86"/>
  <c r="T86"/>
  <c r="R86"/>
  <c r="P86"/>
  <c r="AD85"/>
  <c r="AB85"/>
  <c r="Z85"/>
  <c r="X85"/>
  <c r="V85"/>
  <c r="T85"/>
  <c r="R85"/>
  <c r="P85"/>
  <c r="AD84"/>
  <c r="AB84"/>
  <c r="Z84"/>
  <c r="X84"/>
  <c r="V84"/>
  <c r="T84"/>
  <c r="R84"/>
  <c r="P84"/>
  <c r="AD83"/>
  <c r="AB83"/>
  <c r="Z83"/>
  <c r="X83"/>
  <c r="V83"/>
  <c r="T83"/>
  <c r="R83"/>
  <c r="P83"/>
  <c r="AD82"/>
  <c r="AB82"/>
  <c r="Z82"/>
  <c r="X82"/>
  <c r="V82"/>
  <c r="T82"/>
  <c r="R82"/>
  <c r="P82"/>
  <c r="AD81"/>
  <c r="AB81"/>
  <c r="Z81"/>
  <c r="X81"/>
  <c r="V81"/>
  <c r="T81"/>
  <c r="R81"/>
  <c r="P81"/>
  <c r="AD80"/>
  <c r="AB80"/>
  <c r="Z80"/>
  <c r="X80"/>
  <c r="V80"/>
  <c r="T80"/>
  <c r="R80"/>
  <c r="P80"/>
  <c r="E66"/>
  <c r="AD62"/>
  <c r="AB62"/>
  <c r="Z62"/>
  <c r="X62"/>
  <c r="V62"/>
  <c r="T62"/>
  <c r="R62"/>
  <c r="P62"/>
  <c r="O38"/>
  <c r="E38"/>
  <c r="E30"/>
  <c r="N74" i="365" l="1"/>
  <c r="M74"/>
  <c r="L74"/>
  <c r="K74"/>
  <c r="J74"/>
  <c r="I74"/>
  <c r="H74"/>
  <c r="G74"/>
  <c r="F74"/>
  <c r="N66"/>
  <c r="H66"/>
  <c r="J61"/>
  <c r="L56"/>
  <c r="J56"/>
  <c r="H56"/>
  <c r="N51"/>
  <c r="L51"/>
  <c r="J51"/>
  <c r="H51"/>
  <c r="F51"/>
  <c r="N46"/>
  <c r="L46"/>
  <c r="J46"/>
  <c r="H46"/>
  <c r="F46"/>
  <c r="N38"/>
  <c r="L38"/>
  <c r="J38"/>
  <c r="H38"/>
  <c r="F38"/>
  <c r="L9" i="366" l="1"/>
  <c r="L10"/>
  <c r="L11"/>
  <c r="L12"/>
  <c r="L13"/>
  <c r="L14"/>
  <c r="L15"/>
  <c r="L16"/>
  <c r="L17"/>
  <c r="L18"/>
  <c r="L19"/>
  <c r="L20"/>
  <c r="L21"/>
  <c r="L22"/>
  <c r="L23"/>
  <c r="L24"/>
  <c r="L25"/>
  <c r="L26"/>
  <c r="L27"/>
  <c r="L28"/>
  <c r="L29"/>
  <c r="L30"/>
  <c r="L31"/>
  <c r="L32"/>
  <c r="L33"/>
  <c r="L34"/>
  <c r="L35"/>
  <c r="L36"/>
  <c r="L37"/>
  <c r="L38"/>
  <c r="L39"/>
</calcChain>
</file>

<file path=xl/sharedStrings.xml><?xml version="1.0" encoding="utf-8"?>
<sst xmlns="http://schemas.openxmlformats.org/spreadsheetml/2006/main" count="1804" uniqueCount="741">
  <si>
    <t>invalidez, velhice e sobrevivência</t>
  </si>
  <si>
    <t>desemprego e apoio ao emprego</t>
  </si>
  <si>
    <t>população total</t>
  </si>
  <si>
    <t xml:space="preserve"> n.d.</t>
  </si>
  <si>
    <t xml:space="preserve"> Conceitos</t>
  </si>
  <si>
    <t>valor inferior a 0,1 da unidade utilizada</t>
  </si>
  <si>
    <t>salários na construção civil e obras públicas</t>
  </si>
  <si>
    <t>população desempregada</t>
  </si>
  <si>
    <t>retribuição mínima mensal garantida</t>
  </si>
  <si>
    <t>-</t>
  </si>
  <si>
    <r>
      <t>ISSN</t>
    </r>
    <r>
      <rPr>
        <sz val="8"/>
        <color indexed="63"/>
        <rFont val="Arial"/>
        <family val="2"/>
      </rPr>
      <t xml:space="preserve"> 0873-4682</t>
    </r>
  </si>
  <si>
    <t xml:space="preserve"> Trabalho</t>
  </si>
  <si>
    <t xml:space="preserve"> Formação Profissional</t>
  </si>
  <si>
    <t>população com emprego</t>
  </si>
  <si>
    <t>índice de preços no consumidor</t>
  </si>
  <si>
    <t xml:space="preserve"> o.o</t>
  </si>
  <si>
    <t>programas e medidas de emprego, formação profissional e reabilitação profissional</t>
  </si>
  <si>
    <t>prestações familiares</t>
  </si>
  <si>
    <t xml:space="preserve">Sinais convencionais  </t>
  </si>
  <si>
    <t>estrutura empresarial</t>
  </si>
  <si>
    <r>
      <t>Depósito Legal</t>
    </r>
    <r>
      <rPr>
        <sz val="8"/>
        <color indexed="63"/>
        <rFont val="Arial"/>
        <family val="2"/>
      </rPr>
      <t>: 100553/96</t>
    </r>
  </si>
  <si>
    <t>valor inferior a metade da unidade utilizada</t>
  </si>
  <si>
    <t xml:space="preserve"> Fontes</t>
  </si>
  <si>
    <t>doença</t>
  </si>
  <si>
    <r>
      <t>Periodicidade</t>
    </r>
    <r>
      <rPr>
        <sz val="8"/>
        <color indexed="63"/>
        <rFont val="Arial"/>
        <family val="2"/>
      </rPr>
      <t>: Mensal</t>
    </r>
  </si>
  <si>
    <t xml:space="preserve">Dados recolhidos até:    </t>
  </si>
  <si>
    <t>desemprego registado - no fim do período</t>
  </si>
  <si>
    <t>ganhos médios</t>
  </si>
  <si>
    <t>Índice</t>
  </si>
  <si>
    <t>desemprego registado, ofertas e colocações - ao longo do período</t>
  </si>
  <si>
    <t xml:space="preserve"> Segurança Social</t>
  </si>
  <si>
    <t>rendimento social de inserção</t>
  </si>
  <si>
    <t>acidentes de trabalho</t>
  </si>
  <si>
    <t xml:space="preserve"> População, Emprego e Desemprego</t>
  </si>
  <si>
    <t xml:space="preserve"> Quadros sinópticos</t>
  </si>
  <si>
    <t xml:space="preserve"> </t>
  </si>
  <si>
    <t xml:space="preserve">ISSN: 0873 - 4682  </t>
  </si>
  <si>
    <t>valor nulo</t>
  </si>
  <si>
    <t>valor não disponível</t>
  </si>
  <si>
    <t xml:space="preserve"> Informação em destaque</t>
  </si>
  <si>
    <t>valor inferior à unidade utilizada</t>
  </si>
  <si>
    <r>
      <t xml:space="preserve"> §</t>
    </r>
    <r>
      <rPr>
        <sz val="8"/>
        <color indexed="63"/>
        <rFont val="Arial"/>
        <family val="2"/>
      </rPr>
      <t xml:space="preserve">  </t>
    </r>
  </si>
  <si>
    <r>
      <t xml:space="preserve"> o</t>
    </r>
    <r>
      <rPr>
        <sz val="8"/>
        <color indexed="63"/>
        <rFont val="Arial"/>
        <family val="2"/>
      </rPr>
      <t xml:space="preserve"> </t>
    </r>
  </si>
  <si>
    <t xml:space="preserve"> Ficha Técnica</t>
  </si>
  <si>
    <t xml:space="preserve">Introdução </t>
  </si>
  <si>
    <t xml:space="preserve">  - </t>
  </si>
  <si>
    <t>população em educação ou formação</t>
  </si>
  <si>
    <r>
      <t>Título</t>
    </r>
    <r>
      <rPr>
        <sz val="8"/>
        <color indexed="63"/>
        <rFont val="Arial"/>
        <family val="2"/>
      </rPr>
      <t>: Boletim Estatístico    -</t>
    </r>
  </si>
  <si>
    <t>tendências do mercado de trabalho</t>
  </si>
  <si>
    <r>
      <t xml:space="preserve">II/MSSS, Estatísticas da Segurança Social </t>
    </r>
    <r>
      <rPr>
        <sz val="8"/>
        <color indexed="63"/>
        <rFont val="Arial"/>
        <family val="2"/>
      </rPr>
      <t>- informação de dados estatísticos inerentes ao Sistema de Segurança Social nos seguintes temas: Invalidez, Velhice e Sobrevivência; Prestações Familiares; Rendimento Social de Inserção; Desemprego e Apoio ao Emprego e Doença.</t>
    </r>
  </si>
  <si>
    <r>
      <t>DGERT/MEE</t>
    </r>
    <r>
      <rPr>
        <sz val="8"/>
        <color indexed="63"/>
        <rFont val="Arial"/>
        <family val="2"/>
      </rPr>
      <t xml:space="preserve"> - dados tratados pela Direcção-Geral de Emprego e das Relações de Trabalho.</t>
    </r>
  </si>
  <si>
    <r>
      <t>IEFP/MEE, Síntese da Execução dos Programas e Medidas de Emprego e Formação Profissional</t>
    </r>
    <r>
      <rPr>
        <sz val="8"/>
        <color indexed="63"/>
        <rFont val="Arial"/>
        <family val="2"/>
      </rPr>
      <t xml:space="preserve"> - informação mensal detalhada sobre as pessoas abrangidas nos Programas e Medidas de Emprego e Formação Profissional.</t>
    </r>
  </si>
  <si>
    <r>
      <t>IEFP/MEE, Estatísticas Mensais</t>
    </r>
    <r>
      <rPr>
        <sz val="8"/>
        <color indexed="63"/>
        <rFont val="Arial"/>
        <family val="2"/>
      </rPr>
      <t xml:space="preserve"> - informação mensal do Mercado de Emprego.</t>
    </r>
  </si>
  <si>
    <r>
      <t xml:space="preserve">O </t>
    </r>
    <r>
      <rPr>
        <b/>
        <sz val="9"/>
        <color indexed="63"/>
        <rFont val="Arial"/>
        <family val="2"/>
      </rPr>
      <t>Boletim Estatístico</t>
    </r>
    <r>
      <rPr>
        <sz val="9"/>
        <color indexed="63"/>
        <rFont val="Arial"/>
        <family val="2"/>
      </rPr>
      <t xml:space="preserve"> é uma publicação mensal, iniciada em 1996, de divulgação de dados estatísticos das áreas do Emprego, da Formação Profissional, do Trabalho e da Segurança Social.
Para além das páginas de temática fixa, existem duas páginas com rotatividade de tema para informação em destaque (páginas 20 e 21).
Cada página temática de periodicidade trimestral é composta, sempre que se mostre pertinente,  por duas partes: uma de indicadores gerais que permanecem ao longo do trimestre e uma segunda com informação de rotatividade mensal, de forma a potenciar a informação a disponibilizar.</t>
    </r>
  </si>
  <si>
    <t>despedimentos coletivos</t>
  </si>
  <si>
    <t>instrumentos de regulamentação coletiva do trabalho</t>
  </si>
  <si>
    <t>Publicação eletrónica mensal</t>
  </si>
  <si>
    <r>
      <t>Formato:</t>
    </r>
    <r>
      <rPr>
        <sz val="8"/>
        <color indexed="63"/>
        <rFont val="Arial"/>
        <family val="2"/>
      </rPr>
      <t xml:space="preserve"> publicação em suporte eletrónico</t>
    </r>
  </si>
  <si>
    <r>
      <t>IEFP/MEE, Relatório Mensal de Execução Física e Financeira</t>
    </r>
    <r>
      <rPr>
        <sz val="8"/>
        <color indexed="63"/>
        <rFont val="Arial"/>
        <family val="2"/>
      </rPr>
      <t xml:space="preserve"> - disponibiliza os principais indicadores da execução acumulada (física e financeira), dos diversos Programas e Medidas de Emprego e Formação Profissional desenvolvidos pelo IEFP, I.P.</t>
    </r>
  </si>
  <si>
    <r>
      <t xml:space="preserve">INE, Inquérito ao Emprego - </t>
    </r>
    <r>
      <rPr>
        <sz val="8"/>
        <color indexed="63"/>
        <rFont val="Arial"/>
        <family val="2"/>
      </rPr>
      <t xml:space="preserve">inquérito que tem por principal objetivo a caracterização da população face ao mercado de trabalho. É um inquérito trimestral, por amostragem, dirigido a residentes em alojamentos familiares no espaço nacional e disponibiliza resultados trimestrais e anuais. A informação é obtida por recolha direta, mediante entrevista assistida por computador, segundo um modo de recolha misto: a primeira entrevista ao alojamento é feita presencialmente e as cinco inquirições seguintes, se forem cumpridos determinados requisitos, são feitas por telefone. Os dados divulgados foram calibrados, tendo por referência as estimativas independentes da população calculadas a partir dos resultados definitivos dos Censos 2001. </t>
    </r>
  </si>
  <si>
    <r>
      <t xml:space="preserve">INE, Inquérito Qualitativo de Conjuntura aos Consumidores </t>
    </r>
    <r>
      <rPr>
        <sz val="8"/>
        <color indexed="63"/>
        <rFont val="Arial"/>
        <family val="2"/>
      </rPr>
      <t>- inquérito harmonizado a nível europeu, de carácter mensal com o objetivo de recolha de informação que forneça as opiniões (avaliações/expectativas) dos consumidores sobre a situação económica e financeira das famílias, bem como as suas expectativas sobre a evolução próxima da economia.</t>
    </r>
  </si>
  <si>
    <r>
      <t xml:space="preserve">INE, Inquéritos Qualitativos de Conjuntura às Empresas (Indústria Transformadora, Construção e Obras Públicas e Serviços) </t>
    </r>
    <r>
      <rPr>
        <sz val="8"/>
        <color indexed="63"/>
        <rFont val="Arial"/>
        <family val="2"/>
      </rPr>
      <t xml:space="preserve">- inquérito mensal, harmonizado a nível europeu, com o objetivo de recolha de informação que forneça as opiniões (avaliações/expectativas) dos agentes económicos/empresários sobre a evolução da atividade económica da sua própria empresa. Da conjugação das opiniões dos empresários, torna-se possível avaliar não só a situação do sector, como também as </t>
    </r>
    <r>
      <rPr>
        <sz val="8"/>
        <color rgb="FF333333"/>
        <rFont val="Arial"/>
        <family val="2"/>
      </rPr>
      <t>respetivas perspetivas.</t>
    </r>
  </si>
  <si>
    <r>
      <t>Para uma perceção mais completa das características e conteúdo dos dados estatísticos constantes dos quadros apresentados, dever-se-á consultar as fontes</t>
    </r>
    <r>
      <rPr>
        <sz val="8"/>
        <color rgb="FF333333"/>
        <rFont val="Arial"/>
        <family val="2"/>
      </rPr>
      <t xml:space="preserve"> respetivas neles indicadas:</t>
    </r>
  </si>
  <si>
    <r>
      <t>e-mail:</t>
    </r>
    <r>
      <rPr>
        <sz val="8"/>
        <color indexed="63"/>
        <rFont val="Arial"/>
        <family val="2"/>
      </rPr>
      <t xml:space="preserve"> dados@gep.msss.gov.pt</t>
    </r>
  </si>
  <si>
    <t>Beja</t>
  </si>
  <si>
    <t>Évora</t>
  </si>
  <si>
    <t>Portalegre</t>
  </si>
  <si>
    <t>Setúbal</t>
  </si>
  <si>
    <t>Lisboa</t>
  </si>
  <si>
    <t>Leiria</t>
  </si>
  <si>
    <t>Coimbra</t>
  </si>
  <si>
    <t>Aveiro</t>
  </si>
  <si>
    <t>Porto</t>
  </si>
  <si>
    <t>Braga</t>
  </si>
  <si>
    <t>Viana do Castelo</t>
  </si>
  <si>
    <t>Bragança</t>
  </si>
  <si>
    <t>Vila Real</t>
  </si>
  <si>
    <t>total</t>
  </si>
  <si>
    <t>(percentagem)</t>
  </si>
  <si>
    <t>Continente</t>
  </si>
  <si>
    <t>Mulheres</t>
  </si>
  <si>
    <t>Homens</t>
  </si>
  <si>
    <t>Portugal</t>
  </si>
  <si>
    <t>Faro</t>
  </si>
  <si>
    <t>Castelo Branco</t>
  </si>
  <si>
    <t>Guarda</t>
  </si>
  <si>
    <t>Viseu</t>
  </si>
  <si>
    <t>(número)</t>
  </si>
  <si>
    <t>mulheres</t>
  </si>
  <si>
    <t>homens</t>
  </si>
  <si>
    <t>Santarém</t>
  </si>
  <si>
    <t>Mais informação em:  http://www.gep.msss.gov.pt/estatistica/remuneracoes/index.php#salarios</t>
  </si>
  <si>
    <t>Servente da construção civil</t>
  </si>
  <si>
    <t>Condutor máquinas de escavação</t>
  </si>
  <si>
    <t>Motoristas veículos pesados mercadorias</t>
  </si>
  <si>
    <t xml:space="preserve">Serralheiro civil </t>
  </si>
  <si>
    <t>Pintor da construção civil</t>
  </si>
  <si>
    <t>Eletricista em geral</t>
  </si>
  <si>
    <t>Canalizador</t>
  </si>
  <si>
    <t>Estucador</t>
  </si>
  <si>
    <t>Ladrilhador (azulejador)</t>
  </si>
  <si>
    <t>Espalhador de betuminosos</t>
  </si>
  <si>
    <t>Carpinteiro de toscos</t>
  </si>
  <si>
    <t>Carpinteiro de limpos</t>
  </si>
  <si>
    <t>Encarregado da construção civil</t>
  </si>
  <si>
    <t>Armador de ferro</t>
  </si>
  <si>
    <t>Pedreiro em geral</t>
  </si>
  <si>
    <t>Engenheiro civil</t>
  </si>
  <si>
    <t>(euros)</t>
  </si>
  <si>
    <t>outubro</t>
  </si>
  <si>
    <t>julho</t>
  </si>
  <si>
    <t>abril</t>
  </si>
  <si>
    <t>janeiro</t>
  </si>
  <si>
    <t>Mais informação em:  http://www.ine.pt</t>
  </si>
  <si>
    <t>principais variações face ao mês anterior</t>
  </si>
  <si>
    <t>Homóloga</t>
  </si>
  <si>
    <t>Em cadeia</t>
  </si>
  <si>
    <t>variação</t>
  </si>
  <si>
    <t>jan.</t>
  </si>
  <si>
    <t>dez.</t>
  </si>
  <si>
    <t>nov.</t>
  </si>
  <si>
    <t>out.</t>
  </si>
  <si>
    <t>set.</t>
  </si>
  <si>
    <t>ago.</t>
  </si>
  <si>
    <t>jul.</t>
  </si>
  <si>
    <t>jun.</t>
  </si>
  <si>
    <t>mai.</t>
  </si>
  <si>
    <t>abr.</t>
  </si>
  <si>
    <t>mar.</t>
  </si>
  <si>
    <t>fev.</t>
  </si>
  <si>
    <t xml:space="preserve">                                                                                                                                                                                                                                                                                                                 </t>
  </si>
  <si>
    <t>Mais informação em:  http://www.dgert.mee.gov.pt</t>
  </si>
  <si>
    <t>fonte: DGERT/MEE, Variação média ponderada intertabelas.</t>
  </si>
  <si>
    <t>convenções publicadas</t>
  </si>
  <si>
    <t>ipc</t>
  </si>
  <si>
    <t>real</t>
  </si>
  <si>
    <t>nominal</t>
  </si>
  <si>
    <t>%</t>
  </si>
  <si>
    <t>variação anualizada (%)</t>
  </si>
  <si>
    <t>variação (%)</t>
  </si>
  <si>
    <r>
      <t xml:space="preserve">eficácia
</t>
    </r>
    <r>
      <rPr>
        <sz val="8"/>
        <color indexed="63"/>
        <rFont val="Arial"/>
        <family val="2"/>
      </rPr>
      <t>(meses)</t>
    </r>
  </si>
  <si>
    <t>convenção com maior número de trabalhadores</t>
  </si>
  <si>
    <t>novembro de 2011</t>
  </si>
  <si>
    <t>Real</t>
  </si>
  <si>
    <t>Nominal</t>
  </si>
  <si>
    <t>Zonas brancas (trab. administrativos)</t>
  </si>
  <si>
    <r>
      <t>U.</t>
    </r>
    <r>
      <rPr>
        <sz val="8"/>
        <color indexed="63"/>
        <rFont val="Arial"/>
        <family val="2"/>
      </rPr>
      <t xml:space="preserve"> At.org.inter. e out.inst.extra-territ.</t>
    </r>
  </si>
  <si>
    <r>
      <t>T.</t>
    </r>
    <r>
      <rPr>
        <sz val="8"/>
        <color indexed="63"/>
        <rFont val="Arial"/>
        <family val="2"/>
      </rPr>
      <t xml:space="preserve"> At.fam.p.dom.e a.pr.fam.p/uso próp.</t>
    </r>
  </si>
  <si>
    <r>
      <t xml:space="preserve">S. </t>
    </r>
    <r>
      <rPr>
        <sz val="8"/>
        <color indexed="63"/>
        <rFont val="Arial"/>
        <family val="2"/>
      </rPr>
      <t>Outras atividades de serviços</t>
    </r>
  </si>
  <si>
    <r>
      <t xml:space="preserve">Q. </t>
    </r>
    <r>
      <rPr>
        <sz val="8"/>
        <color indexed="63"/>
        <rFont val="Arial"/>
        <family val="2"/>
      </rPr>
      <t>Ativ. de saúde hum. e apoio social</t>
    </r>
  </si>
  <si>
    <r>
      <t>P.</t>
    </r>
    <r>
      <rPr>
        <sz val="8"/>
        <color indexed="63"/>
        <rFont val="Arial"/>
        <family val="2"/>
      </rPr>
      <t xml:space="preserve"> Educação</t>
    </r>
  </si>
  <si>
    <r>
      <rPr>
        <b/>
        <sz val="8"/>
        <color indexed="63"/>
        <rFont val="Arial"/>
        <family val="2"/>
      </rPr>
      <t>O.</t>
    </r>
    <r>
      <rPr>
        <sz val="8"/>
        <color indexed="63"/>
        <rFont val="Arial"/>
        <family val="2"/>
      </rPr>
      <t xml:space="preserve"> Adm. púb.e defesa; seg.social obrig.</t>
    </r>
  </si>
  <si>
    <r>
      <t>N.</t>
    </r>
    <r>
      <rPr>
        <sz val="8"/>
        <color indexed="63"/>
        <rFont val="Arial"/>
        <family val="2"/>
      </rPr>
      <t xml:space="preserve"> Ativ. admin. e dos serv. de apoio</t>
    </r>
  </si>
  <si>
    <r>
      <t>M.</t>
    </r>
    <r>
      <rPr>
        <sz val="8"/>
        <color indexed="63"/>
        <rFont val="Arial"/>
        <family val="2"/>
      </rPr>
      <t xml:space="preserve"> Ativ.de consult., cient., téc. e simil.</t>
    </r>
  </si>
  <si>
    <r>
      <t>L.</t>
    </r>
    <r>
      <rPr>
        <sz val="8"/>
        <color indexed="63"/>
        <rFont val="Arial"/>
        <family val="2"/>
      </rPr>
      <t xml:space="preserve"> Atividades imobiliárias</t>
    </r>
  </si>
  <si>
    <r>
      <t>K.</t>
    </r>
    <r>
      <rPr>
        <sz val="8"/>
        <color indexed="63"/>
        <rFont val="Arial"/>
        <family val="2"/>
      </rPr>
      <t xml:space="preserve"> Ativ. financeiras e de seguros</t>
    </r>
  </si>
  <si>
    <r>
      <t>J.</t>
    </r>
    <r>
      <rPr>
        <sz val="8"/>
        <color indexed="63"/>
        <rFont val="Arial"/>
        <family val="2"/>
      </rPr>
      <t xml:space="preserve"> Ativ. de inform. e de comunicação</t>
    </r>
  </si>
  <si>
    <r>
      <t>I.</t>
    </r>
    <r>
      <rPr>
        <sz val="8"/>
        <color indexed="63"/>
        <rFont val="Arial"/>
        <family val="2"/>
      </rPr>
      <t xml:space="preserve"> Alojamento, restauração e similares</t>
    </r>
  </si>
  <si>
    <r>
      <t>H.</t>
    </r>
    <r>
      <rPr>
        <sz val="8"/>
        <color indexed="63"/>
        <rFont val="Arial"/>
        <family val="2"/>
      </rPr>
      <t xml:space="preserve"> Transportes e armazenagem</t>
    </r>
  </si>
  <si>
    <r>
      <t>G.</t>
    </r>
    <r>
      <rPr>
        <sz val="8"/>
        <color indexed="63"/>
        <rFont val="Arial"/>
        <family val="2"/>
      </rPr>
      <t xml:space="preserve"> Com.gros. e ret., rep. veíc. aut.</t>
    </r>
  </si>
  <si>
    <r>
      <rPr>
        <b/>
        <sz val="8"/>
        <color indexed="63"/>
        <rFont val="Arial"/>
        <family val="2"/>
      </rPr>
      <t>F.</t>
    </r>
    <r>
      <rPr>
        <sz val="8"/>
        <color indexed="63"/>
        <rFont val="Arial"/>
        <family val="2"/>
      </rPr>
      <t xml:space="preserve"> Construção</t>
    </r>
  </si>
  <si>
    <r>
      <rPr>
        <b/>
        <sz val="8"/>
        <color indexed="63"/>
        <rFont val="Arial"/>
        <family val="2"/>
      </rPr>
      <t>E.</t>
    </r>
    <r>
      <rPr>
        <sz val="8"/>
        <color indexed="63"/>
        <rFont val="Arial"/>
        <family val="2"/>
      </rPr>
      <t xml:space="preserve"> Captação, trat.,distr.; san.,despol.</t>
    </r>
  </si>
  <si>
    <r>
      <t>D.</t>
    </r>
    <r>
      <rPr>
        <sz val="8"/>
        <color indexed="63"/>
        <rFont val="Arial"/>
        <family val="2"/>
      </rPr>
      <t xml:space="preserve"> Elet.gás,vapor,ág.quente/fria,ar frio</t>
    </r>
  </si>
  <si>
    <r>
      <t>C.</t>
    </r>
    <r>
      <rPr>
        <sz val="8"/>
        <color indexed="63"/>
        <rFont val="Arial"/>
        <family val="2"/>
      </rPr>
      <t xml:space="preserve"> Indústrias transformadoras</t>
    </r>
  </si>
  <si>
    <r>
      <t>B.</t>
    </r>
    <r>
      <rPr>
        <sz val="8"/>
        <color indexed="63"/>
        <rFont val="Arial"/>
        <family val="2"/>
      </rPr>
      <t xml:space="preserve"> Indústrias extrativas</t>
    </r>
  </si>
  <si>
    <r>
      <rPr>
        <b/>
        <sz val="8"/>
        <color indexed="63"/>
        <rFont val="Arial"/>
        <family val="2"/>
      </rPr>
      <t>A.</t>
    </r>
    <r>
      <rPr>
        <sz val="8"/>
        <color indexed="63"/>
        <rFont val="Arial"/>
        <family val="2"/>
      </rPr>
      <t xml:space="preserve"> Agric, pr. animal,caça, flor.e pesca</t>
    </r>
  </si>
  <si>
    <t>informação mensal</t>
  </si>
  <si>
    <t xml:space="preserve">instrumentos de regulamentação coletiva do trabalho </t>
  </si>
  <si>
    <t>Outros</t>
  </si>
  <si>
    <t>Açores</t>
  </si>
  <si>
    <t>Madeira</t>
  </si>
  <si>
    <t>famílias com processamento de rendimento social de inserção (RSI)</t>
  </si>
  <si>
    <t>(número e euros)</t>
  </si>
  <si>
    <t>fonte:  II/MSSS, Estatísticas da Segurança Social.</t>
  </si>
  <si>
    <t>Mais informação em:  http://www.seg-social.pt</t>
  </si>
  <si>
    <t>pensionistas ativos</t>
  </si>
  <si>
    <t>Invalidez</t>
  </si>
  <si>
    <t xml:space="preserve">Velhice </t>
  </si>
  <si>
    <t>Sobrevivência</t>
  </si>
  <si>
    <t>pensionistas com reforma antecipada</t>
  </si>
  <si>
    <t>titulares</t>
  </si>
  <si>
    <t>Abono de família</t>
  </si>
  <si>
    <t>Crianças e jovens deficientes</t>
  </si>
  <si>
    <t>Subsídio educação especial</t>
  </si>
  <si>
    <t>Subsídio vitalício</t>
  </si>
  <si>
    <t>Subsídio assistência 3.ª pessoa</t>
  </si>
  <si>
    <t>requerimentos deferidos</t>
  </si>
  <si>
    <t>Subsídio de desemprego</t>
  </si>
  <si>
    <t>Subsídio social de desemprego inicial</t>
  </si>
  <si>
    <t>beneficiários</t>
  </si>
  <si>
    <t>Subsídio social de desemprego subsequente</t>
  </si>
  <si>
    <t>Prolongamento do subsídio social de desemprego</t>
  </si>
  <si>
    <t>beneficiários estrangeiros</t>
  </si>
  <si>
    <t xml:space="preserve">Brasil  </t>
  </si>
  <si>
    <t xml:space="preserve">PALOP </t>
  </si>
  <si>
    <t xml:space="preserve">Europa de Leste  </t>
  </si>
  <si>
    <t xml:space="preserve">Países da UE (excepto Portugal)  </t>
  </si>
  <si>
    <t>valor médio do subsidio (€)</t>
  </si>
  <si>
    <t>Subsídio/ beneficiário</t>
  </si>
  <si>
    <t>Subsídio/ dias subsidiados</t>
  </si>
  <si>
    <t xml:space="preserve">baixas </t>
  </si>
  <si>
    <t>Indústria Transformadora</t>
  </si>
  <si>
    <r>
      <t xml:space="preserve">Construção </t>
    </r>
    <r>
      <rPr>
        <vertAlign val="superscript"/>
        <sz val="8"/>
        <color indexed="63"/>
        <rFont val="Arial"/>
        <family val="2"/>
      </rPr>
      <t>(2)</t>
    </r>
  </si>
  <si>
    <t>Comércio</t>
  </si>
  <si>
    <r>
      <t>Serviços</t>
    </r>
    <r>
      <rPr>
        <b/>
        <vertAlign val="superscript"/>
        <sz val="8"/>
        <color indexed="63"/>
        <rFont val="Arial"/>
        <family val="2"/>
      </rPr>
      <t xml:space="preserve"> </t>
    </r>
    <r>
      <rPr>
        <vertAlign val="superscript"/>
        <sz val="8"/>
        <color indexed="63"/>
        <rFont val="Arial"/>
        <family val="2"/>
      </rPr>
      <t>(2)</t>
    </r>
  </si>
  <si>
    <t xml:space="preserve">Indústria Transformadora </t>
  </si>
  <si>
    <r>
      <t>Serviços</t>
    </r>
    <r>
      <rPr>
        <vertAlign val="superscript"/>
        <sz val="8"/>
        <color indexed="63"/>
        <rFont val="Arial"/>
        <family val="2"/>
      </rPr>
      <t xml:space="preserve"> (2)</t>
    </r>
  </si>
  <si>
    <t>processos concluídos</t>
  </si>
  <si>
    <t>desemprego registado:</t>
  </si>
  <si>
    <r>
      <t xml:space="preserve">ofertas ao longo do período </t>
    </r>
    <r>
      <rPr>
        <sz val="6"/>
        <color indexed="63"/>
        <rFont val="Arial"/>
        <family val="2"/>
      </rPr>
      <t>(vh/%)</t>
    </r>
  </si>
  <si>
    <t>(1) a informação de caráter qualitativo tem por fonte os Inquéritos Qualitativos de Conjuntura às Empresas (Indústria Transformadora, Construção e Obras Públicas e Serviços) e aos Consumidores, do INE.     (2) vcs - valores corrigidos da sazonalidade.      (3) Continente.</t>
  </si>
  <si>
    <t>(milhares)</t>
  </si>
  <si>
    <t>15 - 24 anos</t>
  </si>
  <si>
    <t xml:space="preserve">25 - 44 anos </t>
  </si>
  <si>
    <r>
      <t>45 e + anos</t>
    </r>
    <r>
      <rPr>
        <b/>
        <vertAlign val="superscript"/>
        <sz val="8"/>
        <color indexed="63"/>
        <rFont val="Arial"/>
        <family val="2"/>
      </rPr>
      <t xml:space="preserve"> </t>
    </r>
  </si>
  <si>
    <t>(milhares e estrutura em %)</t>
  </si>
  <si>
    <t>v.a.</t>
  </si>
  <si>
    <t>fonte: INE, Inquérito ao Emprego.</t>
  </si>
  <si>
    <t>população com emprego - indicadores globais</t>
  </si>
  <si>
    <t>Agric., prod. animal, caça, floresta e pesca</t>
  </si>
  <si>
    <t>Indústria, const., energia e água</t>
  </si>
  <si>
    <t>Serviços</t>
  </si>
  <si>
    <t>Tempo completo</t>
  </si>
  <si>
    <t>Tempo parcial</t>
  </si>
  <si>
    <t>Trabalhadores por conta outrem</t>
  </si>
  <si>
    <t>Contrato sem termo</t>
  </si>
  <si>
    <t>Contrato com termo</t>
  </si>
  <si>
    <t>Trabalhadores por conta própria</t>
  </si>
  <si>
    <t>taxa de emprego (%)</t>
  </si>
  <si>
    <t>15 - 64 anos</t>
  </si>
  <si>
    <t>55 - 64 anos</t>
  </si>
  <si>
    <r>
      <t xml:space="preserve">disparidade entre sexos (M-H) </t>
    </r>
    <r>
      <rPr>
        <sz val="7"/>
        <color indexed="63"/>
        <rFont val="Arial"/>
        <family val="2"/>
      </rPr>
      <t>(p.p.)</t>
    </r>
  </si>
  <si>
    <t>(1) população ativa (15 e mais anos)/população total (15 e mais anos).</t>
  </si>
  <si>
    <t>população ativa</t>
  </si>
  <si>
    <t>Menos de 15 anos</t>
  </si>
  <si>
    <t>população total e ativa - indicadores globais</t>
  </si>
  <si>
    <t>4.º trimestre</t>
  </si>
  <si>
    <t>1.º trimestre</t>
  </si>
  <si>
    <t>2.º trimestre</t>
  </si>
  <si>
    <t>3.º trimestre</t>
  </si>
  <si>
    <t>informação anual</t>
  </si>
  <si>
    <t>população desempregada - indicadores globais</t>
  </si>
  <si>
    <t>desemprego total</t>
  </si>
  <si>
    <t>1.º Emprego</t>
  </si>
  <si>
    <t>Novo Emprego</t>
  </si>
  <si>
    <t>Até 11 meses</t>
  </si>
  <si>
    <t>12 meses e mais</t>
  </si>
  <si>
    <t>taxa de desemprego (%)</t>
  </si>
  <si>
    <r>
      <t xml:space="preserve">disparidade entre sexos </t>
    </r>
    <r>
      <rPr>
        <sz val="7"/>
        <color indexed="63"/>
        <rFont val="Arial"/>
        <family val="2"/>
      </rPr>
      <t>(M-H) (p.p.)</t>
    </r>
  </si>
  <si>
    <t>Norte</t>
  </si>
  <si>
    <t>Centro</t>
  </si>
  <si>
    <t xml:space="preserve">Lisboa </t>
  </si>
  <si>
    <t>Alentejo</t>
  </si>
  <si>
    <t>Algarve</t>
  </si>
  <si>
    <t>taxa de desemprego de longa duração (%)</t>
  </si>
  <si>
    <r>
      <t>disparidade entre sexos</t>
    </r>
    <r>
      <rPr>
        <sz val="7"/>
        <color indexed="63"/>
        <rFont val="Arial"/>
        <family val="2"/>
      </rPr>
      <t xml:space="preserve"> (M-H) (p.p.)</t>
    </r>
  </si>
  <si>
    <t>taxa de desemprego na União Europeia</t>
  </si>
  <si>
    <t>&lt; 25 anos</t>
  </si>
  <si>
    <t>Alemanha</t>
  </si>
  <si>
    <t>Áustria</t>
  </si>
  <si>
    <t>Bélgica</t>
  </si>
  <si>
    <t>Eslováquia</t>
  </si>
  <si>
    <t>Espanha</t>
  </si>
  <si>
    <t>Finlândia</t>
  </si>
  <si>
    <t>França</t>
  </si>
  <si>
    <t>Holanda</t>
  </si>
  <si>
    <t>Irlanda</t>
  </si>
  <si>
    <t>Itália</t>
  </si>
  <si>
    <t>Luxemburgo</t>
  </si>
  <si>
    <t>Malta</t>
  </si>
  <si>
    <t>Zona Euro</t>
  </si>
  <si>
    <t>Bulgária</t>
  </si>
  <si>
    <t xml:space="preserve">Dinamarca </t>
  </si>
  <si>
    <t>Polónia</t>
  </si>
  <si>
    <t>República Checa</t>
  </si>
  <si>
    <t>Suécia</t>
  </si>
  <si>
    <t>UE27</t>
  </si>
  <si>
    <t>Estados Unidos</t>
  </si>
  <si>
    <t>desemprego registado - ao longo do período</t>
  </si>
  <si>
    <r>
      <t>5.1</t>
    </r>
    <r>
      <rPr>
        <sz val="8"/>
        <color indexed="63"/>
        <rFont val="Arial"/>
        <family val="2"/>
      </rPr>
      <t xml:space="preserve"> Pes. serv. proteção e segurança</t>
    </r>
  </si>
  <si>
    <r>
      <t>7.1</t>
    </r>
    <r>
      <rPr>
        <sz val="8"/>
        <color indexed="63"/>
        <rFont val="Arial"/>
        <family val="2"/>
      </rPr>
      <t xml:space="preserve"> Operár.e tr.simil.ind.extrat. e c.civil</t>
    </r>
  </si>
  <si>
    <r>
      <t xml:space="preserve">9.1 </t>
    </r>
    <r>
      <rPr>
        <sz val="8"/>
        <color indexed="63"/>
        <rFont val="Arial"/>
        <family val="2"/>
      </rPr>
      <t>Trab. não qualif. serv. e comércio</t>
    </r>
  </si>
  <si>
    <r>
      <t xml:space="preserve">4.1 </t>
    </r>
    <r>
      <rPr>
        <sz val="8"/>
        <color indexed="63"/>
        <rFont val="Arial"/>
        <family val="2"/>
      </rPr>
      <t>Empregados de escritório</t>
    </r>
  </si>
  <si>
    <r>
      <t xml:space="preserve">9.3 </t>
    </r>
    <r>
      <rPr>
        <sz val="8"/>
        <color indexed="63"/>
        <rFont val="Arial"/>
        <family val="2"/>
      </rPr>
      <t>Trab.não qual.minas,c.civil, ind.trans.</t>
    </r>
  </si>
  <si>
    <r>
      <t xml:space="preserve">5.2 </t>
    </r>
    <r>
      <rPr>
        <sz val="8"/>
        <color indexed="63"/>
        <rFont val="Arial"/>
        <family val="2"/>
      </rPr>
      <t>Manequins, vend. e demonstradores</t>
    </r>
  </si>
  <si>
    <r>
      <t xml:space="preserve">7.4 </t>
    </r>
    <r>
      <rPr>
        <sz val="8"/>
        <color indexed="63"/>
        <rFont val="Arial"/>
        <family val="2"/>
      </rPr>
      <t>Out.op.,artífices e trab.similares</t>
    </r>
  </si>
  <si>
    <r>
      <t xml:space="preserve">6.1 </t>
    </r>
    <r>
      <rPr>
        <sz val="8"/>
        <color indexed="63"/>
        <rFont val="Arial"/>
        <family val="2"/>
      </rPr>
      <t>Trab. qualific.da agric.e pesca</t>
    </r>
  </si>
  <si>
    <r>
      <t xml:space="preserve">2.3 </t>
    </r>
    <r>
      <rPr>
        <sz val="8"/>
        <color indexed="63"/>
        <rFont val="Arial"/>
        <family val="2"/>
      </rPr>
      <t>Docentes ens.secund., super. e simil.</t>
    </r>
  </si>
  <si>
    <t>1.º emprego</t>
  </si>
  <si>
    <t>Agric., prod. animal, caça, flor. e pesca</t>
  </si>
  <si>
    <t>Indúst., energia, água e construção</t>
  </si>
  <si>
    <t>Sem classificação</t>
  </si>
  <si>
    <t>ofertas de emprego - ao longo do período</t>
  </si>
  <si>
    <r>
      <t xml:space="preserve">7.4 </t>
    </r>
    <r>
      <rPr>
        <sz val="8"/>
        <color indexed="63"/>
        <rFont val="Arial"/>
        <family val="2"/>
      </rPr>
      <t>Outros operários, art. e trab.simil.</t>
    </r>
  </si>
  <si>
    <r>
      <t xml:space="preserve">6.1 </t>
    </r>
    <r>
      <rPr>
        <sz val="8"/>
        <color indexed="63"/>
        <rFont val="Arial"/>
        <family val="2"/>
      </rPr>
      <t>Trab. qualificados da agric. e pesca</t>
    </r>
  </si>
  <si>
    <r>
      <t>7.1</t>
    </r>
    <r>
      <rPr>
        <sz val="8"/>
        <color indexed="63"/>
        <rFont val="Arial"/>
        <family val="2"/>
      </rPr>
      <t xml:space="preserve"> Operários trab.sim.ind.ext.c.civ.</t>
    </r>
  </si>
  <si>
    <t xml:space="preserve">ofertas por 100 desempregados </t>
  </si>
  <si>
    <t>colocações - ao longo do período</t>
  </si>
  <si>
    <t>colocações/ofertas (%)</t>
  </si>
  <si>
    <t xml:space="preserve">fonte:  IEFP/MEE, Informação Mensal e Estatísticas Mensais. </t>
  </si>
  <si>
    <t>Mais informação em:  http://www.iefp.pt</t>
  </si>
  <si>
    <t>pedidos de emprego - no fim do período</t>
  </si>
  <si>
    <t>Desemprego registado</t>
  </si>
  <si>
    <t>Empregados</t>
  </si>
  <si>
    <t>Ocupados</t>
  </si>
  <si>
    <t>Indisponíveis temporariamente</t>
  </si>
  <si>
    <t>Menos de 25 anos</t>
  </si>
  <si>
    <t>25 e + anos</t>
  </si>
  <si>
    <r>
      <t>Novo emprego</t>
    </r>
    <r>
      <rPr>
        <vertAlign val="superscript"/>
        <sz val="8"/>
        <color indexed="63"/>
        <rFont val="Arial"/>
        <family val="2"/>
      </rPr>
      <t xml:space="preserve"> (1)</t>
    </r>
    <r>
      <rPr>
        <sz val="8"/>
        <color indexed="63"/>
        <rFont val="Arial"/>
        <family val="2"/>
      </rPr>
      <t xml:space="preserve"> </t>
    </r>
  </si>
  <si>
    <t>Menos de 1 ano</t>
  </si>
  <si>
    <t>1 ano e mais</t>
  </si>
  <si>
    <t>Nenhum nível de instrução</t>
  </si>
  <si>
    <t>Ens. Básico - 1.º ciclo</t>
  </si>
  <si>
    <t>Ens. Básico - 2.º ciclo</t>
  </si>
  <si>
    <t>Ens. Básico - 3.º ciclo</t>
  </si>
  <si>
    <t>Secundário</t>
  </si>
  <si>
    <t>Superior</t>
  </si>
  <si>
    <r>
      <t>5.1</t>
    </r>
    <r>
      <rPr>
        <sz val="8"/>
        <color indexed="63"/>
        <rFont val="Arial"/>
        <family val="2"/>
      </rPr>
      <t xml:space="preserve"> </t>
    </r>
    <r>
      <rPr>
        <sz val="7"/>
        <color indexed="63"/>
        <rFont val="Arial"/>
        <family val="2"/>
      </rPr>
      <t>Pes. serv. proteção e segurança</t>
    </r>
  </si>
  <si>
    <r>
      <t xml:space="preserve">9.1 </t>
    </r>
    <r>
      <rPr>
        <sz val="7"/>
        <color indexed="63"/>
        <rFont val="Arial"/>
        <family val="2"/>
      </rPr>
      <t>Trab. não qualif. serv. e comércio</t>
    </r>
  </si>
  <si>
    <r>
      <t>4.1</t>
    </r>
    <r>
      <rPr>
        <sz val="8"/>
        <color indexed="63"/>
        <rFont val="Arial"/>
        <family val="2"/>
      </rPr>
      <t xml:space="preserve"> </t>
    </r>
    <r>
      <rPr>
        <sz val="7"/>
        <color indexed="63"/>
        <rFont val="Arial"/>
        <family val="2"/>
      </rPr>
      <t>Empregados de escritório</t>
    </r>
  </si>
  <si>
    <r>
      <t>7.1</t>
    </r>
    <r>
      <rPr>
        <sz val="8"/>
        <color indexed="63"/>
        <rFont val="Arial"/>
        <family val="2"/>
      </rPr>
      <t xml:space="preserve"> </t>
    </r>
    <r>
      <rPr>
        <sz val="7"/>
        <color indexed="63"/>
        <rFont val="Arial"/>
        <family val="2"/>
      </rPr>
      <t>Operários trab. sim.ind.ext. e c. civil</t>
    </r>
  </si>
  <si>
    <r>
      <t xml:space="preserve">9.3 </t>
    </r>
    <r>
      <rPr>
        <sz val="7"/>
        <color indexed="63"/>
        <rFont val="Arial"/>
        <family val="2"/>
      </rPr>
      <t>Trab. n/qual. minas,c.civil,ind. trans.</t>
    </r>
  </si>
  <si>
    <r>
      <t xml:space="preserve">5.2 </t>
    </r>
    <r>
      <rPr>
        <sz val="7"/>
        <color indexed="63"/>
        <rFont val="Arial"/>
        <family val="2"/>
      </rPr>
      <t>Maneq., vend. e demonstradores</t>
    </r>
  </si>
  <si>
    <r>
      <t>7.4</t>
    </r>
    <r>
      <rPr>
        <sz val="8"/>
        <color indexed="63"/>
        <rFont val="Arial"/>
        <family val="2"/>
      </rPr>
      <t xml:space="preserve"> </t>
    </r>
    <r>
      <rPr>
        <sz val="7"/>
        <color indexed="63"/>
        <rFont val="Arial"/>
        <family val="2"/>
      </rPr>
      <t>Outros operár., artíf. e trab. simil.</t>
    </r>
  </si>
  <si>
    <r>
      <t>8.2</t>
    </r>
    <r>
      <rPr>
        <sz val="8"/>
        <color indexed="63"/>
        <rFont val="Arial"/>
        <family val="2"/>
      </rPr>
      <t xml:space="preserve"> </t>
    </r>
    <r>
      <rPr>
        <sz val="7"/>
        <color indexed="63"/>
        <rFont val="Arial"/>
        <family val="2"/>
      </rPr>
      <t>Operadores máq. e trab. montagem</t>
    </r>
  </si>
  <si>
    <t>processos iniciados</t>
  </si>
  <si>
    <t>Empresas</t>
  </si>
  <si>
    <t>Total de trabalhadores</t>
  </si>
  <si>
    <t>Trabalhadores a despedir</t>
  </si>
  <si>
    <t>norte</t>
  </si>
  <si>
    <t>centro</t>
  </si>
  <si>
    <t>lisboa e vale do tejo</t>
  </si>
  <si>
    <t>alentejo</t>
  </si>
  <si>
    <t>algarve</t>
  </si>
  <si>
    <t>Despedidos</t>
  </si>
  <si>
    <t>Revogação por acordo</t>
  </si>
  <si>
    <t>Outras medidas</t>
  </si>
  <si>
    <r>
      <t>nota:</t>
    </r>
    <r>
      <rPr>
        <sz val="7"/>
        <color indexed="63"/>
        <rFont val="Arial"/>
        <family val="2"/>
      </rPr>
      <t xml:space="preserve"> a informação por região NUT II foi classificada tendo em conta a Nomenclatura das Unidades Territoriais para Fins Estatísticos (NUT) de 1989.</t>
    </r>
  </si>
  <si>
    <t>fonte: DGERT/MEE.</t>
  </si>
  <si>
    <t>população em educação ou formação - indicadores globais</t>
  </si>
  <si>
    <t>15-24 anos</t>
  </si>
  <si>
    <t xml:space="preserve">45 e + anos </t>
  </si>
  <si>
    <r>
      <t xml:space="preserve">fonte: </t>
    </r>
    <r>
      <rPr>
        <sz val="7"/>
        <color indexed="63"/>
        <rFont val="Arial"/>
        <family val="2"/>
      </rPr>
      <t>INE, Inquérito ao Emprego.</t>
    </r>
  </si>
  <si>
    <t>indicadores de execução total</t>
  </si>
  <si>
    <t>metas</t>
  </si>
  <si>
    <t>execução</t>
  </si>
  <si>
    <r>
      <t>grau de execução</t>
    </r>
    <r>
      <rPr>
        <vertAlign val="superscript"/>
        <sz val="8"/>
        <color indexed="63"/>
        <rFont val="Arial"/>
        <family val="2"/>
      </rPr>
      <t>(1)</t>
    </r>
  </si>
  <si>
    <t>área de atividade</t>
  </si>
  <si>
    <t>tipo de centro</t>
  </si>
  <si>
    <t>(*) este número inclui as colocações de desempregados e empregados</t>
  </si>
  <si>
    <r>
      <t xml:space="preserve">caracterização dos abrangidos </t>
    </r>
    <r>
      <rPr>
        <b/>
        <vertAlign val="superscript"/>
        <sz val="8"/>
        <color indexed="63"/>
        <rFont val="Arial"/>
        <family val="2"/>
      </rPr>
      <t>(2)</t>
    </r>
  </si>
  <si>
    <t>&lt; 20 anos</t>
  </si>
  <si>
    <t>20 - 24 anos</t>
  </si>
  <si>
    <t>25 - 34 anos</t>
  </si>
  <si>
    <t>35 - 44 anos</t>
  </si>
  <si>
    <t>45 - 49 anos</t>
  </si>
  <si>
    <t>50 e + anos</t>
  </si>
  <si>
    <t>Não classificado</t>
  </si>
  <si>
    <t>&lt; 4 anos de escolaridade</t>
  </si>
  <si>
    <t>4 anos de escolaridade</t>
  </si>
  <si>
    <t>6 anos de escolaridade</t>
  </si>
  <si>
    <t>9 anos de escolaridade</t>
  </si>
  <si>
    <t>12 anos de escolaridade</t>
  </si>
  <si>
    <t>+ 12 anos de escolaridade</t>
  </si>
  <si>
    <t xml:space="preserve">(1) execução face à meta anual estabelecida, em percentagem.        (2) não inclui informação relativa às colocações.          </t>
  </si>
  <si>
    <t xml:space="preserve">(1) valores do Continente a partir de abril.                (2) por atividade exercida no último emprego.  </t>
  </si>
  <si>
    <r>
      <t xml:space="preserve">nota: </t>
    </r>
    <r>
      <rPr>
        <sz val="7"/>
        <color indexed="63"/>
        <rFont val="Arial"/>
        <family val="2"/>
      </rPr>
      <t>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t>
    </r>
  </si>
  <si>
    <t>sre - saldo de respostas extremas.             mm3m - média móvel de 3 meses.             vh - variação homóloga.      n.d. - não disponível</t>
  </si>
  <si>
    <t>Emprego</t>
  </si>
  <si>
    <t>Programas de emprego</t>
  </si>
  <si>
    <t>Programas de formação e emprego</t>
  </si>
  <si>
    <t>Criação de emprego e empresas</t>
  </si>
  <si>
    <t>Mercado social de emprego</t>
  </si>
  <si>
    <t>Outras</t>
  </si>
  <si>
    <t>Colocações(*)</t>
  </si>
  <si>
    <t>Formação profissional</t>
  </si>
  <si>
    <t>Reabilitação profissional</t>
  </si>
  <si>
    <t>Centros de emprego</t>
  </si>
  <si>
    <t>Centros de formação profissional</t>
  </si>
  <si>
    <t>Gestão direta</t>
  </si>
  <si>
    <t>Gestão participada</t>
  </si>
  <si>
    <t>não registados em aplicações informáticas</t>
  </si>
  <si>
    <t>registados em aplicações informáticas</t>
  </si>
  <si>
    <t>Transitados</t>
  </si>
  <si>
    <t>Iniciaram</t>
  </si>
  <si>
    <t>Terminaram</t>
  </si>
  <si>
    <t>Permanecem</t>
  </si>
  <si>
    <t>Empregado</t>
  </si>
  <si>
    <t>Desempregado</t>
  </si>
  <si>
    <t>Novo emprego</t>
  </si>
  <si>
    <r>
      <t xml:space="preserve"> - estrangeiros</t>
    </r>
    <r>
      <rPr>
        <sz val="8"/>
        <color indexed="63"/>
        <rFont val="Arial"/>
        <family val="2"/>
      </rPr>
      <t xml:space="preserve"> </t>
    </r>
    <r>
      <rPr>
        <sz val="6"/>
        <color indexed="63"/>
        <rFont val="Arial"/>
        <family val="2"/>
      </rPr>
      <t>(milhares)</t>
    </r>
    <r>
      <rPr>
        <sz val="7"/>
        <color indexed="63"/>
        <rFont val="Arial"/>
        <family val="2"/>
      </rPr>
      <t xml:space="preserve"> </t>
    </r>
    <r>
      <rPr>
        <vertAlign val="superscript"/>
        <sz val="8"/>
        <color indexed="63"/>
        <rFont val="Arial"/>
        <family val="2"/>
      </rPr>
      <t>(3)</t>
    </r>
  </si>
  <si>
    <r>
      <t>ao longo do período</t>
    </r>
    <r>
      <rPr>
        <sz val="7"/>
        <color indexed="63"/>
        <rFont val="Arial"/>
        <family val="2"/>
      </rPr>
      <t xml:space="preserve"> (vh/%)</t>
    </r>
  </si>
  <si>
    <r>
      <t xml:space="preserve"> - beneficiários estrangeiros</t>
    </r>
    <r>
      <rPr>
        <sz val="8"/>
        <color indexed="63"/>
        <rFont val="Arial"/>
        <family val="2"/>
      </rPr>
      <t xml:space="preserve"> </t>
    </r>
    <r>
      <rPr>
        <sz val="6"/>
        <color indexed="63"/>
        <rFont val="Arial"/>
        <family val="2"/>
      </rPr>
      <t xml:space="preserve">(milhares) </t>
    </r>
  </si>
  <si>
    <r>
      <t>Trabalhadores a despedir (resultado)</t>
    </r>
    <r>
      <rPr>
        <vertAlign val="superscript"/>
        <sz val="8"/>
        <color indexed="63"/>
        <rFont val="Arial"/>
        <family val="2"/>
      </rPr>
      <t>(1)</t>
    </r>
  </si>
  <si>
    <r>
      <t>Trabalhadores a despedir (intenção)</t>
    </r>
    <r>
      <rPr>
        <vertAlign val="superscript"/>
        <sz val="8"/>
        <color indexed="63"/>
        <rFont val="Arial"/>
        <family val="2"/>
      </rPr>
      <t>(1)</t>
    </r>
  </si>
  <si>
    <r>
      <t>1.º trimestre</t>
    </r>
    <r>
      <rPr>
        <sz val="8"/>
        <color indexed="63"/>
        <rFont val="Arial"/>
        <family val="2"/>
      </rPr>
      <t xml:space="preserve"> </t>
    </r>
  </si>
  <si>
    <t xml:space="preserve"> Maio de 2012 </t>
  </si>
  <si>
    <t>fonte: INE, Índice de Preços no Consumidor.</t>
  </si>
  <si>
    <t xml:space="preserve">Lituânia </t>
  </si>
  <si>
    <t>(1) Caso um beneficiário tenha lançamento por mais de um centro distrital no mês, ele é contabilizado várias vezes nesta tabela.</t>
  </si>
  <si>
    <t>(1) Caso um beneficiário transite de centro distrital no mês ele é contabilizado uma vez em cada um dos centros distritais.</t>
  </si>
  <si>
    <t>(2) Caso um beneficiário transite de tipo de subsídio no mês ele é contabilizado uma vez em cada um dos subsídios.</t>
  </si>
  <si>
    <r>
      <t>2.º trimestre</t>
    </r>
    <r>
      <rPr>
        <sz val="8"/>
        <color indexed="63"/>
        <rFont val="Arial"/>
        <family val="2"/>
      </rPr>
      <t xml:space="preserve"> </t>
    </r>
  </si>
  <si>
    <r>
      <t xml:space="preserve">Reino Unido </t>
    </r>
    <r>
      <rPr>
        <vertAlign val="superscript"/>
        <sz val="8"/>
        <color indexed="63"/>
        <rFont val="Arial"/>
        <family val="2"/>
      </rPr>
      <t>(2)</t>
    </r>
  </si>
  <si>
    <t>n.d</t>
  </si>
  <si>
    <t>trabalhadores</t>
  </si>
  <si>
    <t>Contrato coletivo (CCT)</t>
  </si>
  <si>
    <t>Acordo coletivo (ACT)</t>
  </si>
  <si>
    <t>Acordo de empresa (AE)</t>
  </si>
  <si>
    <t>Acordo de adesão (AA)</t>
  </si>
  <si>
    <t>Decisão de arbitragem voluntária (DA)</t>
  </si>
  <si>
    <t>Portaria de condições de trabalho (PCT)</t>
  </si>
  <si>
    <t>Portaria de extensão (PE)</t>
  </si>
  <si>
    <r>
      <t>3.º trimestre</t>
    </r>
    <r>
      <rPr>
        <sz val="8"/>
        <color indexed="63"/>
        <rFont val="Arial"/>
        <family val="2"/>
      </rPr>
      <t xml:space="preserve"> </t>
    </r>
  </si>
  <si>
    <t>(1) para as quais existem dados que permitem os cálculos dos valores médios (não entram para estes cálculos as primeiras convenções, as paralelas de outras publicadas em meses anteriores, as convenções cujas alterações são não salariais, as convenções em que não se dispõe de elementos sobre o número de trabalhadores e as portarias de extensão).        (2) para as convenções consideradas;  informação codificada com a Classificação Portuguesa de Atividades Económicas, Revisão 3 (CAE-Rev.3).</t>
  </si>
  <si>
    <t>salários na construção - taxa de salário horária e mensal por profissões (CNP1994)</t>
  </si>
  <si>
    <t>horária</t>
  </si>
  <si>
    <t>mensal</t>
  </si>
  <si>
    <t>salários na construção - taxa de salário horária e mensal por profissões (CPP2010)</t>
  </si>
  <si>
    <t>Encarregado da construção</t>
  </si>
  <si>
    <t>Pedreiro</t>
  </si>
  <si>
    <t>Carpinteiro de limpos e de toscos</t>
  </si>
  <si>
    <t>Ladrilhador</t>
  </si>
  <si>
    <t>Pintor da construção</t>
  </si>
  <si>
    <t>Eletricista de construção e similares</t>
  </si>
  <si>
    <t>Motorista de veículos pesados de mercadorias</t>
  </si>
  <si>
    <t>outubro 2012</t>
  </si>
  <si>
    <t>Operadores de máq.de escav., terrap., de gruas, guind.e similares</t>
  </si>
  <si>
    <t>Trabalhadores não qualif.de engenharia civil e da const.de edifícios</t>
  </si>
  <si>
    <t>Engenheiro de construção de edificios e de obras de engenharia</t>
  </si>
  <si>
    <r>
      <t xml:space="preserve">Média </t>
    </r>
    <r>
      <rPr>
        <sz val="7"/>
        <color indexed="63"/>
        <rFont val="Arial"/>
        <family val="2"/>
      </rPr>
      <t>(últimos 12 meses)</t>
    </r>
  </si>
  <si>
    <t>novembro 2011</t>
  </si>
  <si>
    <t>novembro 2012</t>
  </si>
  <si>
    <t>Janeiro de 2013</t>
  </si>
  <si>
    <r>
      <t>Autor</t>
    </r>
    <r>
      <rPr>
        <sz val="8"/>
        <color indexed="63"/>
        <rFont val="Arial"/>
        <family val="2"/>
      </rPr>
      <t>: Gabinete de Estratégia e Estudos (GEE)</t>
    </r>
  </si>
  <si>
    <t>Direção de Serviços de Estatística (DSE)</t>
  </si>
  <si>
    <t>Rua da Prata nº. 8  - 3º andar</t>
  </si>
  <si>
    <t>1149-057 LISBOA</t>
  </si>
  <si>
    <t>(2) em Abril de 2009 teve início uma nova série, com a selecção de uma nova amostra, de acordo com a CAE Rev. 3. Para esse período de referência, o inquérito foi realizado às duas amostras. Deste modo foi possível compatibilizar as séries, garantindo uma leitura contínua dos dados.</t>
  </si>
  <si>
    <t xml:space="preserve">(1) habitualmente designada por salário mínimo nacional.              </t>
  </si>
  <si>
    <t>Mais informação em:  http://www.gep.msss.gov.pt/estatistica/remuneracoes/index.php#ganhos</t>
  </si>
  <si>
    <r>
      <t xml:space="preserve">R. </t>
    </r>
    <r>
      <rPr>
        <sz val="8"/>
        <color indexed="63"/>
        <rFont val="Arial"/>
        <family val="2"/>
      </rPr>
      <t>Ativ. artísticas, espetáculos, desp. e recreativas</t>
    </r>
  </si>
  <si>
    <r>
      <t xml:space="preserve">Q. </t>
    </r>
    <r>
      <rPr>
        <sz val="8"/>
        <color indexed="63"/>
        <rFont val="Arial"/>
        <family val="2"/>
      </rPr>
      <t>Atividades de saúde humana e apoio social</t>
    </r>
  </si>
  <si>
    <r>
      <t xml:space="preserve">P. </t>
    </r>
    <r>
      <rPr>
        <sz val="8"/>
        <color indexed="63"/>
        <rFont val="Arial"/>
        <family val="2"/>
      </rPr>
      <t>Educação</t>
    </r>
  </si>
  <si>
    <r>
      <t xml:space="preserve">N. </t>
    </r>
    <r>
      <rPr>
        <sz val="8"/>
        <color indexed="63"/>
        <rFont val="Arial"/>
        <family val="2"/>
      </rPr>
      <t>Atividades administrativas e dos serviços de apoio</t>
    </r>
  </si>
  <si>
    <r>
      <t xml:space="preserve">M. </t>
    </r>
    <r>
      <rPr>
        <sz val="8"/>
        <color indexed="63"/>
        <rFont val="Arial"/>
        <family val="2"/>
      </rPr>
      <t>Ativ. consultoria, científicas, técnicas e similares</t>
    </r>
  </si>
  <si>
    <r>
      <t xml:space="preserve">L. </t>
    </r>
    <r>
      <rPr>
        <sz val="8"/>
        <color indexed="63"/>
        <rFont val="Arial"/>
        <family val="2"/>
      </rPr>
      <t>Atividades imobiliárias</t>
    </r>
  </si>
  <si>
    <r>
      <t xml:space="preserve">K. </t>
    </r>
    <r>
      <rPr>
        <sz val="8"/>
        <color indexed="63"/>
        <rFont val="Arial"/>
        <family val="2"/>
      </rPr>
      <t>Atividades financeiras e de seguros</t>
    </r>
  </si>
  <si>
    <r>
      <t xml:space="preserve">J. </t>
    </r>
    <r>
      <rPr>
        <sz val="8"/>
        <color indexed="63"/>
        <rFont val="Arial"/>
        <family val="2"/>
      </rPr>
      <t>Atividades de informação e de comunicação</t>
    </r>
  </si>
  <si>
    <r>
      <t xml:space="preserve">I. </t>
    </r>
    <r>
      <rPr>
        <sz val="8"/>
        <color indexed="63"/>
        <rFont val="Arial"/>
        <family val="2"/>
      </rPr>
      <t>Alojamento, restauração e similares</t>
    </r>
  </si>
  <si>
    <r>
      <t xml:space="preserve">H. </t>
    </r>
    <r>
      <rPr>
        <sz val="8"/>
        <color indexed="63"/>
        <rFont val="Arial"/>
        <family val="2"/>
      </rPr>
      <t>Transportes e armazenagem</t>
    </r>
  </si>
  <si>
    <r>
      <t xml:space="preserve">F. </t>
    </r>
    <r>
      <rPr>
        <sz val="8"/>
        <color indexed="63"/>
        <rFont val="Arial"/>
        <family val="2"/>
      </rPr>
      <t>Construção</t>
    </r>
  </si>
  <si>
    <r>
      <t xml:space="preserve">E. </t>
    </r>
    <r>
      <rPr>
        <sz val="8"/>
        <color indexed="63"/>
        <rFont val="Arial"/>
        <family val="2"/>
      </rPr>
      <t>Captação, tratamento, distrib.; san., despoluição</t>
    </r>
  </si>
  <si>
    <r>
      <t xml:space="preserve">D. </t>
    </r>
    <r>
      <rPr>
        <sz val="8"/>
        <color indexed="63"/>
        <rFont val="Arial"/>
        <family val="2"/>
      </rPr>
      <t>Eletricidade, gás, vapor, água quente/fria, ar frio</t>
    </r>
  </si>
  <si>
    <r>
      <t xml:space="preserve">C. </t>
    </r>
    <r>
      <rPr>
        <sz val="8"/>
        <color indexed="63"/>
        <rFont val="Arial"/>
        <family val="2"/>
      </rPr>
      <t>Indústrias transformadoras</t>
    </r>
  </si>
  <si>
    <r>
      <t xml:space="preserve">B. </t>
    </r>
    <r>
      <rPr>
        <sz val="8"/>
        <color indexed="63"/>
        <rFont val="Arial"/>
        <family val="2"/>
      </rPr>
      <t>Indústrias extrativas</t>
    </r>
  </si>
  <si>
    <t>outubro
2011</t>
  </si>
  <si>
    <r>
      <t>trabalhadores abrangidos pela RMMG</t>
    </r>
    <r>
      <rPr>
        <b/>
        <vertAlign val="superscript"/>
        <sz val="8"/>
        <color indexed="63"/>
        <rFont val="Arial"/>
        <family val="2"/>
      </rPr>
      <t xml:space="preserve"> </t>
    </r>
    <r>
      <rPr>
        <vertAlign val="superscript"/>
        <sz val="8"/>
        <color indexed="63"/>
        <rFont val="Arial"/>
        <family val="2"/>
      </rPr>
      <t>(1)</t>
    </r>
    <r>
      <rPr>
        <b/>
        <vertAlign val="superscript"/>
        <sz val="8"/>
        <color indexed="63"/>
        <rFont val="Arial"/>
        <family val="2"/>
      </rPr>
      <t xml:space="preserve"> </t>
    </r>
    <r>
      <rPr>
        <sz val="8"/>
        <color indexed="63"/>
        <rFont val="Arial"/>
        <family val="2"/>
      </rPr>
      <t>(%)</t>
    </r>
  </si>
  <si>
    <t xml:space="preserve">ganho médio mensal </t>
  </si>
  <si>
    <t xml:space="preserve">remuneração de base média mensal </t>
  </si>
  <si>
    <t>(euros e %)</t>
  </si>
  <si>
    <r>
      <t>Mulheres</t>
    </r>
    <r>
      <rPr>
        <sz val="7"/>
        <color indexed="63"/>
        <rFont val="Arial"/>
        <family val="2"/>
      </rPr>
      <t xml:space="preserve"> (%)</t>
    </r>
  </si>
  <si>
    <r>
      <t>Homens</t>
    </r>
    <r>
      <rPr>
        <sz val="7"/>
        <color indexed="63"/>
        <rFont val="Arial"/>
        <family val="2"/>
      </rPr>
      <t xml:space="preserve"> (%)</t>
    </r>
  </si>
  <si>
    <r>
      <t>2009</t>
    </r>
    <r>
      <rPr>
        <vertAlign val="superscript"/>
        <sz val="8"/>
        <color indexed="63"/>
        <rFont val="Arial"/>
        <family val="2"/>
      </rPr>
      <t xml:space="preserve"> (2)</t>
    </r>
  </si>
  <si>
    <t>remuneração/ganho médio mensal - indicadores globais</t>
  </si>
  <si>
    <t>01/01/2011</t>
  </si>
  <si>
    <t>01/01/2010</t>
  </si>
  <si>
    <t>01/01/2009</t>
  </si>
  <si>
    <t>01/01/2008</t>
  </si>
  <si>
    <t>01/01/2007</t>
  </si>
  <si>
    <t>01/01/2006</t>
  </si>
  <si>
    <r>
      <t>data de entrada em vigor</t>
    </r>
    <r>
      <rPr>
        <b/>
        <sz val="8"/>
        <color indexed="63"/>
        <rFont val="Arial"/>
        <family val="2"/>
      </rPr>
      <t/>
    </r>
  </si>
  <si>
    <t>Dec.Lei 143/2010
de 31/12</t>
  </si>
  <si>
    <t>Dec.Lei 5/2010
de 15/01</t>
  </si>
  <si>
    <t>Dec.Lei 246/2008
de 18/12</t>
  </si>
  <si>
    <t>Dec.Lei 397/2007
de 31/12</t>
  </si>
  <si>
    <t>Dec.Lei 
2/2007
de 03/01</t>
  </si>
  <si>
    <t>Dec.Lei 238/2005
de 30/12</t>
  </si>
  <si>
    <t>diploma</t>
  </si>
  <si>
    <r>
      <t xml:space="preserve">nota: </t>
    </r>
    <r>
      <rPr>
        <sz val="7"/>
        <color indexed="63"/>
        <rFont val="Arial"/>
        <family val="2"/>
      </rPr>
      <t xml:space="preserve">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 </t>
    </r>
  </si>
  <si>
    <t>MINISTÉRIO DA ECONOMIA E DO EMPREGO</t>
  </si>
  <si>
    <r>
      <t>Internet:</t>
    </r>
    <r>
      <rPr>
        <sz val="8"/>
        <color indexed="63"/>
        <rFont val="Arial"/>
        <family val="2"/>
      </rPr>
      <t xml:space="preserve"> www.gee.min-economia.pt/</t>
    </r>
  </si>
  <si>
    <r>
      <t>GEE/MEE, Acidentes de Trabalho -</t>
    </r>
    <r>
      <rPr>
        <sz val="8"/>
        <color indexed="63"/>
        <rFont val="Arial"/>
        <family val="2"/>
      </rPr>
      <t xml:space="preserve"> informação que resulta da recolha, validação e tratamento dos dados constantes das participações remetidas às Companhias de Seguros, referentes ao momento de ocorrência do acidente e dos mapas de encerramento de processo referentes à data de encerramento propriamente dito ou um ano após a ocorrência do acidente, caso este ainda não esteja clinicamente concluído. Não estão incluídos os acidentes ocorridos na Administração Pública com subscritores da Caixa Geral de Aposentações, assim como os acidentes de trajeto.</t>
    </r>
  </si>
  <si>
    <r>
      <t xml:space="preserve">GEE/MEE, Inquérito aos Ganhos - </t>
    </r>
    <r>
      <rPr>
        <sz val="8"/>
        <color indexed="63"/>
        <rFont val="Arial"/>
        <family val="2"/>
      </rPr>
      <t xml:space="preserve"> inquérito realizado semestralmente por amostragem junto dos estabelecimentos. São inquiridos todos os sectores de atividade, com exceção da Agricultura, Produção Animal, Caça e Silvicultura, da Pesca, das Famílias com Empregados Domésticos, da Administração Pública, Defesa e Segurança Social Obrigatória, da Educação Pública e da Saúde e Ação Social Pública. Tem por objetivo a recolha de informação que permita conhecer o nível médio mensal da remuneração de base e do ganho dos trabalhadores por conta de outrem, bem como os trabalhadores a tempo completo abrangidos pelo Salário Mínimo Nacional (Retribuição Mínima Mensal Garantida).</t>
    </r>
  </si>
  <si>
    <r>
      <t xml:space="preserve">GEE/MEE, Quadros de Pessoal - </t>
    </r>
    <r>
      <rPr>
        <sz val="8"/>
        <color indexed="63"/>
        <rFont val="Arial"/>
        <family val="2"/>
      </rPr>
      <t xml:space="preserve">abrangem todas as entidades com trabalhadores por conta de outrem excetuando a Administração Pública, entidades que empregam trabalhadores rurais não permanentes e trabalhadores domésticos. </t>
    </r>
  </si>
  <si>
    <r>
      <t>GEE/MEE, Custo da Mão-de-Obra -</t>
    </r>
    <r>
      <rPr>
        <sz val="8"/>
        <color indexed="63"/>
        <rFont val="Arial"/>
        <family val="2"/>
      </rPr>
      <t xml:space="preserve"> O Inquérito ao Custo da Mão-de-Obra é uma operação estatística comunitária realizada com periodicidade quadrienal, de carácter obrigatório e efetuada ao abrigo dos Regulamentos (CE) n.º 530/1999 do Conselho, de 9 de março de 1999, e (CE) n.º 1737/2005 da Comissão, de 21 de outubro de 2005. O objetivo principal deste inquérito é conhecer os custos efetivos suportados pela entidade empregadora e resultantes do emprego de mão-de-obra, quer em termos globais, quer médios, bem como a respetiva estrutura de composição. Dessa composição sobressaem as despesas com maior peso e determinantes do custo da mão-de-obra. Abrange, a nível nacional (Continente e Regiões Autónomas dos Açores e da Madeira), as unidades locais pertencentes empresas com um ou mais pessoas ao serviço, classificadas nas atividades compreendidas nas Secções B a S da Classificação Portuguesas das Atividades Económicas (CAE Revisão 3).</t>
    </r>
  </si>
  <si>
    <r>
      <t xml:space="preserve">GEE/MEE, Inquérito aos Salários por Profissões na Construção - </t>
    </r>
    <r>
      <rPr>
        <sz val="8"/>
        <color indexed="63"/>
        <rFont val="Arial"/>
        <family val="2"/>
      </rPr>
      <t>inquérito realizado trimestralmente por amostragem junto das empresas com dez ou mais pessoas ao serviço, abrangendo o Continente e as Regiões Autónomas dos Açores e da Madeira. Disponibiliza informação que permite conhecer a remuneração mensal e horária (taxa de salário) e a duração média normal semanal do trabalho, para as profissões mais características da atividade económica em estudo, bem como a sua evolução a curto prazo.</t>
    </r>
  </si>
  <si>
    <t>fonte: GEE/MEE, Inquérito aos Ganhos.</t>
  </si>
  <si>
    <t>fonte: GEE/MEE, Inquérito aos Salários por Profissões na Construção.</t>
  </si>
  <si>
    <t xml:space="preserve">Tel. 21 792 13 72     Fax 21 115 50 50 </t>
  </si>
  <si>
    <r>
      <t xml:space="preserve">Grécia </t>
    </r>
    <r>
      <rPr>
        <vertAlign val="superscript"/>
        <sz val="8"/>
        <color indexed="63"/>
        <rFont val="Arial"/>
        <family val="2"/>
      </rPr>
      <t>(2)</t>
    </r>
  </si>
  <si>
    <r>
      <t xml:space="preserve">Letónia </t>
    </r>
    <r>
      <rPr>
        <vertAlign val="superscript"/>
        <sz val="8"/>
        <color indexed="63"/>
        <rFont val="Arial"/>
        <family val="2"/>
      </rPr>
      <t>(1)</t>
    </r>
  </si>
  <si>
    <r>
      <t xml:space="preserve">Roménia </t>
    </r>
    <r>
      <rPr>
        <vertAlign val="superscript"/>
        <sz val="8"/>
        <color indexed="63"/>
        <rFont val="Arial"/>
        <family val="2"/>
      </rPr>
      <t>(4)</t>
    </r>
  </si>
  <si>
    <r>
      <t xml:space="preserve">R. </t>
    </r>
    <r>
      <rPr>
        <sz val="8"/>
        <color indexed="63"/>
        <rFont val="Arial"/>
        <family val="2"/>
      </rPr>
      <t>Ativ. artíst., de espet. desp.e recr.</t>
    </r>
  </si>
  <si>
    <t>abril
2012</t>
  </si>
  <si>
    <r>
      <t xml:space="preserve">G. </t>
    </r>
    <r>
      <rPr>
        <sz val="8"/>
        <color indexed="63"/>
        <rFont val="Arial"/>
        <family val="2"/>
      </rPr>
      <t>Comércio por grosso e retalho, repar. veíc. automóveis</t>
    </r>
  </si>
  <si>
    <t>valor médio (€)
dez 2012</t>
  </si>
  <si>
    <t>valor médio (€)
dez. 2012</t>
  </si>
  <si>
    <r>
      <t xml:space="preserve">notas: </t>
    </r>
    <r>
      <rPr>
        <sz val="7"/>
        <color indexed="63"/>
        <rFont val="Arial"/>
        <family val="2"/>
      </rPr>
      <t>dados sujeitos a atualizações; situação da base de dados a 5 de janeiro de 2013.</t>
    </r>
  </si>
  <si>
    <r>
      <t xml:space="preserve">nota: </t>
    </r>
    <r>
      <rPr>
        <sz val="7"/>
        <color indexed="63"/>
        <rFont val="Arial"/>
        <family val="2"/>
      </rPr>
      <t xml:space="preserve">situação da base de dados </t>
    </r>
    <r>
      <rPr>
        <sz val="7"/>
        <rFont val="Arial"/>
        <family val="2"/>
      </rPr>
      <t>em 3 de dezembro de 2012.</t>
    </r>
  </si>
  <si>
    <r>
      <t xml:space="preserve">nota: </t>
    </r>
    <r>
      <rPr>
        <sz val="7"/>
        <color indexed="63"/>
        <rFont val="Arial"/>
        <family val="2"/>
      </rPr>
      <t>situação da base de dad</t>
    </r>
    <r>
      <rPr>
        <sz val="7"/>
        <rFont val="Arial"/>
        <family val="2"/>
      </rPr>
      <t>os em 5 de janmeiro 2013.</t>
    </r>
  </si>
  <si>
    <r>
      <t xml:space="preserve">nota: </t>
    </r>
    <r>
      <rPr>
        <sz val="7"/>
        <rFont val="Arial"/>
        <family val="2"/>
      </rPr>
      <t>situação da base de dados em 5 de janeiro de 2013.</t>
    </r>
  </si>
  <si>
    <r>
      <t xml:space="preserve">nota: </t>
    </r>
    <r>
      <rPr>
        <sz val="7"/>
        <rFont val="Arial"/>
        <family val="2"/>
      </rPr>
      <t>situação da base de dados em 5 de janeiro 2013.</t>
    </r>
  </si>
  <si>
    <r>
      <t xml:space="preserve">notas: </t>
    </r>
    <r>
      <rPr>
        <sz val="7"/>
        <rFont val="Arial"/>
        <family val="2"/>
      </rPr>
      <t>situação da base de dados em 5 de janeiro 2013.</t>
    </r>
  </si>
  <si>
    <r>
      <t>4.º trimestre</t>
    </r>
    <r>
      <rPr>
        <sz val="8"/>
        <color indexed="63"/>
        <rFont val="Arial"/>
        <family val="2"/>
      </rPr>
      <t xml:space="preserve"> </t>
    </r>
  </si>
  <si>
    <r>
      <t>1.º trimestre</t>
    </r>
    <r>
      <rPr>
        <sz val="8"/>
        <color indexed="63"/>
        <rFont val="Arial"/>
        <family val="2"/>
      </rPr>
      <t xml:space="preserve"> </t>
    </r>
    <r>
      <rPr>
        <vertAlign val="superscript"/>
        <sz val="8"/>
        <color indexed="63"/>
        <rFont val="Arial"/>
        <family val="2"/>
      </rPr>
      <t>(2)</t>
    </r>
  </si>
  <si>
    <t>(1) O número de "trabalhadores a despedir" constitui uma intenção; o número de "despedidos", com "revogação por acordo" e  com "outras medidas" constitui o resultado do processo de despedimento coletivo.      (2) janeiro.</t>
  </si>
  <si>
    <t>fonte: IEFP/MEE, Síntese de Programas e Medidas de Emprego e Formação Profissional e Relatório Mensal de Execução Física e Financeira.</t>
  </si>
  <si>
    <r>
      <t xml:space="preserve">INE, Índice de Preços no Consumidor  (IPC) </t>
    </r>
    <r>
      <rPr>
        <sz val="8"/>
        <color indexed="63"/>
        <rFont val="Arial"/>
        <family val="2"/>
      </rPr>
      <t>- mede a evolução temporal dos preços de um conjunto de bens e serviços representativos da estrutura de despesa de consumo da população residente em Portugal. A estrutura de ponderação da nova série (2012 = 100) foi determinada a partir da componente de despesa monetária de consumo privado das Contas Nacionais e complementada pelos resultados do Inquérito às Despesas das Famílias (IDEF) realizado em 2010/2011, do Recenseamento Geral da Habitação que ocorreu em 2011 e de outras fontes de natureza administrativa. Os bens e serviços que constituem o cabaz do indicador resultam do IDEF e de informação auxiliar, de origem diversa, que inclui outros inquéritos disponíveis no INE, assim como dados administrativos.</t>
    </r>
  </si>
  <si>
    <r>
      <t xml:space="preserve">Chipre </t>
    </r>
    <r>
      <rPr>
        <vertAlign val="superscript"/>
        <sz val="8"/>
        <color indexed="63"/>
        <rFont val="Arial"/>
        <family val="2"/>
      </rPr>
      <t>(3)</t>
    </r>
  </si>
  <si>
    <r>
      <t xml:space="preserve">Eslovénia </t>
    </r>
    <r>
      <rPr>
        <vertAlign val="superscript"/>
        <sz val="8"/>
        <color indexed="63"/>
        <rFont val="Arial"/>
        <family val="2"/>
      </rPr>
      <t>(3)</t>
    </r>
  </si>
  <si>
    <r>
      <t xml:space="preserve">Estónia </t>
    </r>
    <r>
      <rPr>
        <vertAlign val="superscript"/>
        <sz val="8"/>
        <color indexed="63"/>
        <rFont val="Arial"/>
        <family val="2"/>
      </rPr>
      <t>(1)</t>
    </r>
  </si>
  <si>
    <r>
      <t xml:space="preserve">Hungria </t>
    </r>
    <r>
      <rPr>
        <vertAlign val="superscript"/>
        <sz val="8"/>
        <color indexed="63"/>
        <rFont val="Arial"/>
        <family val="2"/>
      </rPr>
      <t>(1)</t>
    </r>
  </si>
  <si>
    <r>
      <t xml:space="preserve">Japão </t>
    </r>
    <r>
      <rPr>
        <vertAlign val="superscript"/>
        <sz val="8"/>
        <color indexed="63"/>
        <rFont val="Arial"/>
        <family val="2"/>
      </rPr>
      <t>(1)</t>
    </r>
  </si>
  <si>
    <t>fonte:  Eurostat, dados extraídos em  01 de março de 2013.</t>
  </si>
  <si>
    <t xml:space="preserve">(1) dezembro de 2012  (total, homens, mulheres e total &lt;25 anos)      (2) novembro de 2012  (total, homens, mulheres e total &lt;25 anos)      (3) dezembro de 2012 (total &lt; 25 anos)     (4) novembro-3T2012 (total &lt; 25 anos)                        </t>
  </si>
  <si>
    <t xml:space="preserve"> Março de 2013 </t>
  </si>
  <si>
    <t>remuneração média mensal base  - profissão</t>
  </si>
  <si>
    <t>Bra-gança</t>
  </si>
  <si>
    <t>Coim-bra</t>
  </si>
  <si>
    <t>Porta-legre</t>
  </si>
  <si>
    <t>Santa-rém</t>
  </si>
  <si>
    <t>Viana Castelo</t>
  </si>
  <si>
    <t>Repres. poder leg. e de órgãos exec., dirig., diret. e gestores executivos</t>
  </si>
  <si>
    <t>Diret.de serv.adm. e comerciais</t>
  </si>
  <si>
    <t>Diret.de prod.e de serviços espec.</t>
  </si>
  <si>
    <t xml:space="preserve">Diret.de hot.,restaur.e de out.serviços </t>
  </si>
  <si>
    <t>Especialistas das ciências físicas, matem., engen. e técnicas afins</t>
  </si>
  <si>
    <t>Profissionais de saúde</t>
  </si>
  <si>
    <t>Professores</t>
  </si>
  <si>
    <t xml:space="preserve">Espec. finanças,contab., organização adm., relações públicas e comerciais </t>
  </si>
  <si>
    <t>Especialistas em tecnologias de informação e comunicação (TIC)</t>
  </si>
  <si>
    <t>Especialistas em assuntos jurídicos, sociais, artísticos e culturais</t>
  </si>
  <si>
    <t>Técn. e prof. de nível intermédio</t>
  </si>
  <si>
    <t>Técnicos e profissões das ciências e engenharia, de nível intermédio</t>
  </si>
  <si>
    <t>Técnicos e prof., nível int.da saúde</t>
  </si>
  <si>
    <t>Téc.de nível intermédio, das áreas financ., admin. e dos negócios</t>
  </si>
  <si>
    <t>Técnicos de nível interm. dos serv. jurídicos, sociais, desp., culturais e sim.</t>
  </si>
  <si>
    <t xml:space="preserve">Técnicos das tecnologias de informação e comunicação </t>
  </si>
  <si>
    <t>Pessoal administrativo</t>
  </si>
  <si>
    <t xml:space="preserve">Emp. escritório, secretários em geral e operadores de proc. de dados </t>
  </si>
  <si>
    <t xml:space="preserve">Pessoal de apoio direto a clientes </t>
  </si>
  <si>
    <t>Outro pessoal de apoio de tipo adm.</t>
  </si>
  <si>
    <t>Trab.dos serv.pessoais, de prot.e segur.e vendedores</t>
  </si>
  <si>
    <t>Trabalhadores dos serviços pessoais</t>
  </si>
  <si>
    <t>Vendedores</t>
  </si>
  <si>
    <t>Trab.dos cuidados pessoais e similares</t>
  </si>
  <si>
    <t>Pessoal dos serv.de proteção e seg.</t>
  </si>
  <si>
    <t>Agric.e trab.qualif.da agric.,da pesca e da floresta</t>
  </si>
  <si>
    <t>Agricult.e trab.qualif.da agricult.e prod.animal, orient.para o mercado</t>
  </si>
  <si>
    <t>Trab. qualificados da floresta, pesca e caça, orientados para o mercado</t>
  </si>
  <si>
    <t>Trab.qualif.da ind.,constr.e artific.</t>
  </si>
  <si>
    <t>Trab. qualificados da metalurgia, metalomecânica e similares</t>
  </si>
  <si>
    <t>Trab. qualif.da impressão, fabrico instr. precisão, joalheiros, artesãos e sim.</t>
  </si>
  <si>
    <t>Trab. qualificados eletricidade e eletrónica</t>
  </si>
  <si>
    <t xml:space="preserve">Trab. da transf. alimentos, madeira, vestuário e outras ind. e artesanato </t>
  </si>
  <si>
    <t>Oper.de inst.e máq.e trab.mont.</t>
  </si>
  <si>
    <t>Trabalhadores da montagem</t>
  </si>
  <si>
    <t>Condut.de veículos e oper.equip.móveis</t>
  </si>
  <si>
    <t>Trabalhadores não qualificados</t>
  </si>
  <si>
    <t>Trabalhadores de limpeza</t>
  </si>
  <si>
    <t xml:space="preserve">Trab.n/qualif.agricult., prod.animal, pesca e floresta </t>
  </si>
  <si>
    <t>Trab.n/qualif. da indúst.ext., construç.,indúst.transf.e transp.</t>
  </si>
  <si>
    <t>Assistentes na prep.de refeições</t>
  </si>
  <si>
    <t>Vend.ambulante. (exceto de alim.) e prest.de serviços na rua</t>
  </si>
  <si>
    <t>Trab.dos resíd.de outros serv.element.</t>
  </si>
  <si>
    <t>Trab.sem profissão atribuida</t>
  </si>
  <si>
    <t>Outros trab.sem profissão atribuida</t>
  </si>
  <si>
    <t>Março de 2013</t>
  </si>
  <si>
    <t>Fevereiro 2013</t>
  </si>
  <si>
    <t>"CC Comércio (Viana do Castelo)"</t>
  </si>
  <si>
    <t>Repres.poder legisl.e de órg. exec.,dirig. super.adm. púb.,org.espec.,diret.e gest. empresas</t>
  </si>
  <si>
    <t>Especial.das ativ.intelet.e cientif.</t>
  </si>
  <si>
    <t>Oper. de dados, de contab., estatística, de serv. financ. e relac. com o registo</t>
  </si>
  <si>
    <t xml:space="preserve">Trab. qualificados da construção e sim., exceto eletricista </t>
  </si>
  <si>
    <t>Operadores de instal.fixas e máq.</t>
  </si>
  <si>
    <t>acidentes de trabalho  - actividade económica e natureza da lesão</t>
  </si>
  <si>
    <t>A. Agric., prod. Anim., caça, flor.e pesca</t>
  </si>
  <si>
    <t>B. Indústrias extrativas</t>
  </si>
  <si>
    <t>C. Indústrias transformadoras</t>
  </si>
  <si>
    <t>10 - Indústrias alimentares</t>
  </si>
  <si>
    <t>11 - Indústria das bebidas</t>
  </si>
  <si>
    <t>12 - Indústria do tabaco</t>
  </si>
  <si>
    <t>13 - Fabricação de têxteis</t>
  </si>
  <si>
    <t>14 - Indústria do vestuário</t>
  </si>
  <si>
    <t>15 - Indústria do couro e dos produtos do couro</t>
  </si>
  <si>
    <t>16 - Ind.madeira e cort. exc.mob.;fab.cest. e esp.</t>
  </si>
  <si>
    <t>17 - Fab. de pasta, de pap., cartão e seus artigos</t>
  </si>
  <si>
    <t>19 - Fab. coque, prod.petrol.refinad. e agl. Comb.</t>
  </si>
  <si>
    <t>20 - Fabric. prod. Quím.e fibras sint. ou artific.</t>
  </si>
  <si>
    <t>21 - Fab. produtos farmac. de base e prep. Farm.</t>
  </si>
  <si>
    <t>22 - Fabricação de art. de bor. e de mat.plást.</t>
  </si>
  <si>
    <t>23 - Fabric. de outros prod. minerais não met.</t>
  </si>
  <si>
    <t>24 - Indústrias metalúrgicas de base</t>
  </si>
  <si>
    <t>25 - Fab. Prod. met., excepto máq.e equipamento</t>
  </si>
  <si>
    <t>26 - Fab. equip.inf., p/com. e eletrón.e ópticos</t>
  </si>
  <si>
    <t>27 - Fabricação de equipamento elétrico</t>
  </si>
  <si>
    <t>28 - Fabricação de máq. e de equipamentos, n.e.</t>
  </si>
  <si>
    <t>29 - Fab. veíc.autom., reboq.,semi-reboq. e comp.</t>
  </si>
  <si>
    <t>30 - Fabricação de outro equip. de transporte</t>
  </si>
  <si>
    <t>31 - Fabricação de mobiliário e de colchões</t>
  </si>
  <si>
    <t>32 - Outras indústrias transformadoras</t>
  </si>
  <si>
    <t>33 - Repar., maut. e instal.máq. e equipamentos</t>
  </si>
  <si>
    <t>D. Elet., gás, vapor, água e ar frio</t>
  </si>
  <si>
    <t>E. Capt., tratam., dist.; san., despoluição</t>
  </si>
  <si>
    <t>F. Construção</t>
  </si>
  <si>
    <t>G. Comércio gros.e ret., repar. veíc. Aut.</t>
  </si>
  <si>
    <t>H. Transportes e armazenagem</t>
  </si>
  <si>
    <t>I. Alojamento, restauração e similares</t>
  </si>
  <si>
    <t>J. Ativid. de inform.e de comunicação</t>
  </si>
  <si>
    <t>K. Atividades financeiras e de seguros</t>
  </si>
  <si>
    <t>L. Atividades imobiliárias</t>
  </si>
  <si>
    <t>M. Ativ. Consulto., cient., técn. e simil.</t>
  </si>
  <si>
    <t>N. Ativid. admin. e dos serviços de apoio</t>
  </si>
  <si>
    <t>O. Adm. Públ. e defesa; seg. social obrig.</t>
  </si>
  <si>
    <t>P. Educação</t>
  </si>
  <si>
    <t>Q. Ativ.de saúde humana e apoio social</t>
  </si>
  <si>
    <t>R. Ativ. Artíst., espet.,desp. e recreativas</t>
  </si>
  <si>
    <t>S. Outras atividades de serviços</t>
  </si>
  <si>
    <t>T. Famílias com empregados domésticos</t>
  </si>
  <si>
    <t>U. Org. internacionais e out. inst. ext-ter.</t>
  </si>
  <si>
    <t>Ignorado</t>
  </si>
  <si>
    <t>acidentes de trabalho  - parte do corpo atingida e natureza da lesão</t>
  </si>
  <si>
    <t>Cabeça, n.e.</t>
  </si>
  <si>
    <t>Pescoço, incl.esp.e vert.pescoço</t>
  </si>
  <si>
    <t>Costas, incl.esp.e vert.costas</t>
  </si>
  <si>
    <t>.</t>
  </si>
  <si>
    <t>Tórax e orgãos torácicos, n.e.</t>
  </si>
  <si>
    <t>Extremidades superiores</t>
  </si>
  <si>
    <t>Extremidades inferiores</t>
  </si>
  <si>
    <t>Corpo inteiro e part.múltiplas</t>
  </si>
  <si>
    <t>Outra parte do corpo, n.e.</t>
  </si>
  <si>
    <t>nota: Os dados apresentados não incluem acidentes de trajeto.</t>
  </si>
  <si>
    <t>fonte: GEE/MEE, Acidentes de Trabalho</t>
  </si>
  <si>
    <t>Mais informação em:  http://www.gep.mtss.gov.pt/estatistica/acidentes/index.php</t>
  </si>
  <si>
    <t>18 - Impres. e reprod. de suportes gravados</t>
  </si>
  <si>
    <r>
      <t xml:space="preserve">nota: </t>
    </r>
    <r>
      <rPr>
        <sz val="7"/>
        <color indexed="63"/>
        <rFont val="Arial"/>
        <family val="2"/>
      </rPr>
      <t>os dados apresentados não incluem acidentes de trajecto.</t>
    </r>
  </si>
  <si>
    <t>(1) por atividade exercida no último emprego.     (2) Continente.</t>
  </si>
  <si>
    <t>Dados recolhidos até:   27 de março de 2013</t>
  </si>
  <si>
    <t xml:space="preserve"> março de 2013</t>
  </si>
  <si>
    <r>
      <t>Trabalhadores a despedir (resultado)</t>
    </r>
    <r>
      <rPr>
        <vertAlign val="superscript"/>
        <sz val="8"/>
        <rFont val="Arial"/>
        <family val="2"/>
      </rPr>
      <t>(1)</t>
    </r>
  </si>
  <si>
    <r>
      <t>profissões com mais inscritos</t>
    </r>
    <r>
      <rPr>
        <vertAlign val="superscript"/>
        <sz val="8"/>
        <color theme="3"/>
        <rFont val="Arial"/>
        <family val="2"/>
      </rPr>
      <t xml:space="preserve"> (1)</t>
    </r>
  </si>
  <si>
    <r>
      <t>novo emprego</t>
    </r>
    <r>
      <rPr>
        <sz val="8"/>
        <color theme="3"/>
        <rFont val="Arial"/>
        <family val="2"/>
      </rPr>
      <t xml:space="preserve"> </t>
    </r>
    <r>
      <rPr>
        <vertAlign val="superscript"/>
        <sz val="8"/>
        <color theme="3"/>
        <rFont val="Arial"/>
        <family val="2"/>
      </rPr>
      <t>(2)</t>
    </r>
  </si>
  <si>
    <r>
      <t>profissões mais solicitadas</t>
    </r>
    <r>
      <rPr>
        <vertAlign val="superscript"/>
        <sz val="8"/>
        <color theme="3"/>
        <rFont val="Arial"/>
        <family val="2"/>
      </rPr>
      <t xml:space="preserve"> (1)</t>
    </r>
  </si>
  <si>
    <r>
      <t>profissões com mais inscritos</t>
    </r>
    <r>
      <rPr>
        <sz val="8"/>
        <color theme="3"/>
        <rFont val="Arial"/>
        <family val="2"/>
      </rPr>
      <t xml:space="preserve"> </t>
    </r>
    <r>
      <rPr>
        <vertAlign val="superscript"/>
        <sz val="8"/>
        <color theme="3"/>
        <rFont val="Arial"/>
        <family val="2"/>
      </rPr>
      <t>(2)</t>
    </r>
  </si>
  <si>
    <r>
      <t>remuneração de base média mensal, ganho médio mensal e trabalhadores abrangidos pela retribuição mínima mensal garantida</t>
    </r>
    <r>
      <rPr>
        <b/>
        <sz val="8"/>
        <rFont val="Arial"/>
        <family val="2"/>
      </rPr>
      <t xml:space="preserve"> (RMMG)</t>
    </r>
    <r>
      <rPr>
        <vertAlign val="superscript"/>
        <sz val="8"/>
        <rFont val="Arial"/>
        <family val="2"/>
      </rPr>
      <t>(1)</t>
    </r>
    <r>
      <rPr>
        <sz val="8"/>
        <rFont val="Arial"/>
        <family val="2"/>
      </rPr>
      <t xml:space="preserve"> </t>
    </r>
    <r>
      <rPr>
        <b/>
        <sz val="10"/>
        <rFont val="Arial"/>
        <family val="2"/>
      </rPr>
      <t xml:space="preserve">- atividade económica </t>
    </r>
  </si>
  <si>
    <r>
      <t xml:space="preserve">trabalhadores abrangidos pela retribuição mínima mensal garantida </t>
    </r>
    <r>
      <rPr>
        <vertAlign val="superscript"/>
        <sz val="8"/>
        <color theme="3"/>
        <rFont val="Arial"/>
        <family val="2"/>
      </rPr>
      <t>(1)</t>
    </r>
    <r>
      <rPr>
        <sz val="8"/>
        <color theme="3"/>
        <rFont val="Arial"/>
        <family val="2"/>
      </rPr>
      <t xml:space="preserve"> </t>
    </r>
    <r>
      <rPr>
        <sz val="7"/>
        <color theme="3"/>
        <rFont val="Arial"/>
        <family val="2"/>
      </rPr>
      <t>(%)</t>
    </r>
  </si>
  <si>
    <r>
      <t>remuneração de base/ganho</t>
    </r>
    <r>
      <rPr>
        <sz val="7"/>
        <color theme="3"/>
        <rFont val="Arial"/>
        <family val="2"/>
      </rPr>
      <t xml:space="preserve"> (%)</t>
    </r>
  </si>
  <si>
    <r>
      <t>ganho médio mensal</t>
    </r>
    <r>
      <rPr>
        <sz val="7"/>
        <color theme="3"/>
        <rFont val="Arial"/>
        <family val="2"/>
      </rPr>
      <t xml:space="preserve"> </t>
    </r>
  </si>
  <si>
    <r>
      <t>remuneração de base média mensal</t>
    </r>
    <r>
      <rPr>
        <sz val="7"/>
        <color theme="3"/>
        <rFont val="Arial"/>
        <family val="2"/>
      </rPr>
      <t xml:space="preserve"> </t>
    </r>
  </si>
  <si>
    <r>
      <t>retribuição mínima mensal garantida</t>
    </r>
    <r>
      <rPr>
        <sz val="8"/>
        <color theme="3"/>
        <rFont val="Arial"/>
        <family val="2"/>
      </rPr>
      <t xml:space="preserve"> </t>
    </r>
    <r>
      <rPr>
        <vertAlign val="superscript"/>
        <sz val="8"/>
        <color theme="3"/>
        <rFont val="Arial"/>
        <family val="2"/>
      </rPr>
      <t>(1)</t>
    </r>
  </si>
  <si>
    <r>
      <t>retribuição mínima mensal garantida (RMMG)</t>
    </r>
    <r>
      <rPr>
        <sz val="10"/>
        <rFont val="Arial"/>
        <family val="2"/>
      </rPr>
      <t xml:space="preserve"> </t>
    </r>
    <r>
      <rPr>
        <vertAlign val="superscript"/>
        <sz val="9"/>
        <rFont val="Arial"/>
        <family val="2"/>
      </rPr>
      <t>(1)</t>
    </r>
  </si>
  <si>
    <r>
      <t xml:space="preserve">índice de preços no consumidor </t>
    </r>
    <r>
      <rPr>
        <sz val="8"/>
        <rFont val="Arial"/>
        <family val="2"/>
      </rPr>
      <t>(Base 2012)</t>
    </r>
  </si>
  <si>
    <r>
      <t xml:space="preserve">eficácia média ponderada </t>
    </r>
    <r>
      <rPr>
        <sz val="6"/>
        <color theme="3"/>
        <rFont val="Arial"/>
        <family val="2"/>
      </rPr>
      <t>(meses)</t>
    </r>
  </si>
  <si>
    <r>
      <t xml:space="preserve">variação média anualizada </t>
    </r>
    <r>
      <rPr>
        <sz val="7"/>
        <color theme="3"/>
        <rFont val="Arial"/>
        <family val="2"/>
      </rPr>
      <t>(%)</t>
    </r>
  </si>
  <si>
    <r>
      <t xml:space="preserve">convenções consideradas </t>
    </r>
    <r>
      <rPr>
        <vertAlign val="superscript"/>
        <sz val="8"/>
        <color theme="3"/>
        <rFont val="Arial"/>
        <family val="2"/>
      </rPr>
      <t>(1)</t>
    </r>
  </si>
  <si>
    <r>
      <t xml:space="preserve">trabalhadores abrangidos </t>
    </r>
    <r>
      <rPr>
        <vertAlign val="superscript"/>
        <sz val="8"/>
        <color theme="3"/>
        <rFont val="Arial"/>
        <family val="2"/>
      </rPr>
      <t>(2)</t>
    </r>
  </si>
  <si>
    <t>março de 2013</t>
  </si>
  <si>
    <t xml:space="preserve"> -</t>
  </si>
  <si>
    <t xml:space="preserve">    Fontes</t>
  </si>
  <si>
    <r>
      <t>beneficiários</t>
    </r>
    <r>
      <rPr>
        <b/>
        <vertAlign val="superscript"/>
        <sz val="9"/>
        <color theme="3"/>
        <rFont val="Arial"/>
        <family val="2"/>
      </rPr>
      <t xml:space="preserve"> (2)</t>
    </r>
  </si>
  <si>
    <r>
      <t>tendências do mercado de trabalho</t>
    </r>
    <r>
      <rPr>
        <sz val="10"/>
        <rFont val="Arial"/>
        <family val="2"/>
      </rPr>
      <t xml:space="preserve"> </t>
    </r>
    <r>
      <rPr>
        <vertAlign val="superscript"/>
        <sz val="10"/>
        <rFont val="Arial"/>
        <family val="2"/>
      </rPr>
      <t>(1)</t>
    </r>
  </si>
  <si>
    <r>
      <t xml:space="preserve">beneficiários c/ prestações desemprego </t>
    </r>
    <r>
      <rPr>
        <sz val="6"/>
        <color theme="3"/>
        <rFont val="Arial"/>
        <family val="2"/>
      </rPr>
      <t>(milhares)</t>
    </r>
  </si>
  <si>
    <r>
      <t xml:space="preserve">ao longo do período </t>
    </r>
    <r>
      <rPr>
        <sz val="6"/>
        <color theme="3"/>
        <rFont val="Arial"/>
        <family val="2"/>
      </rPr>
      <t>(milhares)</t>
    </r>
  </si>
  <si>
    <r>
      <t xml:space="preserve">ofertas ao longo do período </t>
    </r>
    <r>
      <rPr>
        <sz val="6"/>
        <color theme="3"/>
        <rFont val="Arial"/>
        <family val="2"/>
      </rPr>
      <t>(milhares)</t>
    </r>
  </si>
  <si>
    <r>
      <t>no fim do período</t>
    </r>
    <r>
      <rPr>
        <b/>
        <sz val="7"/>
        <color theme="3"/>
        <rFont val="Arial"/>
        <family val="2"/>
      </rPr>
      <t xml:space="preserve"> </t>
    </r>
    <r>
      <rPr>
        <sz val="6"/>
        <color theme="3"/>
        <rFont val="Arial"/>
        <family val="2"/>
      </rPr>
      <t>(milhares)</t>
    </r>
  </si>
  <si>
    <r>
      <t>perspetivas de evolução do desemprego nos próximos 12 meses</t>
    </r>
    <r>
      <rPr>
        <sz val="6"/>
        <color theme="3"/>
        <rFont val="Arial"/>
        <family val="2"/>
      </rPr>
      <t xml:space="preserve"> (mm3m)</t>
    </r>
  </si>
  <si>
    <r>
      <t xml:space="preserve">indicador de confiança dos consumidores </t>
    </r>
    <r>
      <rPr>
        <sz val="6"/>
        <color theme="3"/>
        <rFont val="Arial"/>
        <family val="2"/>
      </rPr>
      <t>(mm3m)</t>
    </r>
  </si>
  <si>
    <r>
      <t xml:space="preserve">perspetivas de evolução do emprego nos próximos 3 meses </t>
    </r>
    <r>
      <rPr>
        <sz val="6"/>
        <color theme="3"/>
        <rFont val="Arial"/>
        <family val="2"/>
      </rPr>
      <t>(mm3m)</t>
    </r>
  </si>
  <si>
    <r>
      <t xml:space="preserve">indicador de clima económico </t>
    </r>
    <r>
      <rPr>
        <sz val="6"/>
        <color theme="3"/>
        <rFont val="Arial"/>
        <family val="2"/>
      </rPr>
      <t>(sre/mm3m/%)</t>
    </r>
  </si>
  <si>
    <r>
      <t xml:space="preserve">indicador de confiança setorial </t>
    </r>
    <r>
      <rPr>
        <sz val="6"/>
        <color theme="3"/>
        <rFont val="Arial"/>
        <family val="2"/>
      </rPr>
      <t>(sre/mm3m)</t>
    </r>
  </si>
  <si>
    <r>
      <t>prestações familiares</t>
    </r>
    <r>
      <rPr>
        <b/>
        <vertAlign val="superscript"/>
        <sz val="10"/>
        <rFont val="Arial"/>
        <family val="2"/>
      </rPr>
      <t xml:space="preserve"> (1)</t>
    </r>
  </si>
  <si>
    <r>
      <t>beneficiários com processamento de rendimento social de inserção (RSI)</t>
    </r>
    <r>
      <rPr>
        <b/>
        <vertAlign val="superscript"/>
        <sz val="10"/>
        <rFont val="Arial"/>
        <family val="2"/>
      </rPr>
      <t>(1)</t>
    </r>
  </si>
  <si>
    <t>Boletim Estatístico disponível em:</t>
  </si>
  <si>
    <t>http://www.gee.min-economia.pt/</t>
  </si>
  <si>
    <t>Outras publicações estatísticas do Emprego disponíveis em:</t>
  </si>
  <si>
    <t>e-mail:</t>
  </si>
  <si>
    <t>dados@gep.msss.gov.pt</t>
  </si>
  <si>
    <t>Mais Informações:</t>
  </si>
  <si>
    <t>população total com  15 e mais anos - nível de instrução completo</t>
  </si>
  <si>
    <t xml:space="preserve"> Nenhum nível de instrução</t>
  </si>
  <si>
    <t xml:space="preserve"> Básico - 1.º ciclo</t>
  </si>
  <si>
    <t xml:space="preserve"> Básico - 2.º ciclo</t>
  </si>
  <si>
    <t xml:space="preserve"> Básico - 3.º ciclo</t>
  </si>
  <si>
    <t xml:space="preserve"> Secundário </t>
  </si>
  <si>
    <t xml:space="preserve"> Superior</t>
  </si>
  <si>
    <t xml:space="preserve">trabalhadores por conta de outrem (TCO) - nível de instrução completo </t>
  </si>
  <si>
    <t>trabalhadores por conta de outrem</t>
  </si>
  <si>
    <t xml:space="preserve"> Secundário</t>
  </si>
  <si>
    <t xml:space="preserve"> Superior </t>
  </si>
  <si>
    <r>
      <t xml:space="preserve">taxa de atividade (%) </t>
    </r>
    <r>
      <rPr>
        <vertAlign val="superscript"/>
        <sz val="8"/>
        <color theme="3"/>
        <rFont val="Arial"/>
        <family val="2"/>
      </rPr>
      <t>(1)</t>
    </r>
  </si>
  <si>
    <t xml:space="preserve">desemprego total </t>
  </si>
  <si>
    <t xml:space="preserve"> - de longa duração</t>
  </si>
  <si>
    <t xml:space="preserve">(1) não inclui os indivíduos desempregados que já arranjaram emprego a começar nos 3 meses seguintes.      </t>
  </si>
  <si>
    <r>
      <t xml:space="preserve">população desempregada - nível de instrução completo e duração do desemprego </t>
    </r>
    <r>
      <rPr>
        <vertAlign val="superscript"/>
        <sz val="8"/>
        <rFont val="Arial"/>
        <family val="2"/>
      </rPr>
      <t>(1)</t>
    </r>
  </si>
  <si>
    <r>
      <t xml:space="preserve">fonte:  GEE/MEE, Quadros de Pessoal.               </t>
    </r>
    <r>
      <rPr>
        <b/>
        <sz val="7"/>
        <color theme="7"/>
        <rFont val="Arial"/>
        <family val="2"/>
      </rPr>
      <t xml:space="preserve"> </t>
    </r>
    <r>
      <rPr>
        <sz val="8"/>
        <color theme="7"/>
        <rFont val="Arial"/>
        <family val="2"/>
      </rPr>
      <t>Mais informação em:  http://www.gee.min-economia.pt</t>
    </r>
  </si>
  <si>
    <t>Equipa Multidisciplinar Estatísticas do Emprego (EMEE)</t>
  </si>
  <si>
    <t xml:space="preserve">  Transportes aéreos de passageiros  </t>
  </si>
  <si>
    <t xml:space="preserve">  Outros artigos para actividades de recreação e lazer</t>
  </si>
  <si>
    <t xml:space="preserve">  Serviços postais  </t>
  </si>
  <si>
    <t xml:space="preserve">  Materiais para vestuário  </t>
  </si>
  <si>
    <t xml:space="preserve">  Combustíveis e lubrificantes para equipamento de transporte pessoal  </t>
  </si>
  <si>
    <t xml:space="preserve">  Calçado  </t>
  </si>
  <si>
    <t xml:space="preserve">  Meios ou suportes de gravação</t>
  </si>
  <si>
    <t xml:space="preserve">  Artigos de vestuário  </t>
  </si>
  <si>
    <t xml:space="preserve">  Outros artigos e acessórios de vestuário  </t>
  </si>
  <si>
    <t xml:space="preserve">  Outros bens duradouros para lazer e cultura em espaços abertos </t>
  </si>
  <si>
    <t>ferid. e les. super.</t>
  </si>
  <si>
    <t>fratu-ras</t>
  </si>
  <si>
    <t>desl., entor. e disten.</t>
  </si>
  <si>
    <t>ampu-tações</t>
  </si>
  <si>
    <t>conc. e lesões inter.</t>
  </si>
  <si>
    <t>quei-mad., escal-dad., cong.</t>
  </si>
  <si>
    <t>env. e infe-ções</t>
  </si>
  <si>
    <t>afog. e asfix.</t>
  </si>
  <si>
    <t>efeit. ruído, vib. e pres.</t>
  </si>
  <si>
    <t>efeit. temp., ext. luz e rad.</t>
  </si>
  <si>
    <t>cho-ques</t>
  </si>
  <si>
    <t>les. Múlti-plas</t>
  </si>
  <si>
    <t>out. les. esp. noutras rubr.</t>
  </si>
  <si>
    <t>lesão desc. /não espec.</t>
  </si>
  <si>
    <t>Data de disponibilização: 1 de abril de 2013</t>
  </si>
  <si>
    <t>taxa desemprego EU 27</t>
  </si>
  <si>
    <t xml:space="preserve">Conceitos  </t>
  </si>
  <si>
    <t xml:space="preserve">  População com emprego </t>
  </si>
  <si>
    <t xml:space="preserve">  Despedimentos coletivos</t>
  </si>
  <si>
    <t xml:space="preserve">  Desemprego registado - no fim do período </t>
  </si>
  <si>
    <t xml:space="preserve">  Estrutura empresarial</t>
  </si>
  <si>
    <t xml:space="preserve">  Remunerações </t>
  </si>
  <si>
    <t xml:space="preserve">  Acidentes de trabalho </t>
  </si>
  <si>
    <t xml:space="preserve">  Segurança Social</t>
  </si>
  <si>
    <t xml:space="preserve">  Informação em destaque - taxa desemprego EU 27</t>
  </si>
  <si>
    <t xml:space="preserve">  Conceitos</t>
  </si>
  <si>
    <t xml:space="preserve">População desempregada  </t>
  </si>
  <si>
    <t xml:space="preserve">Formação profissional  </t>
  </si>
  <si>
    <t xml:space="preserve">Desemprego registado, ofertas e colocações - ao longo do período  </t>
  </si>
  <si>
    <t xml:space="preserve">População total  </t>
  </si>
  <si>
    <t xml:space="preserve">Remunerações  </t>
  </si>
  <si>
    <t xml:space="preserve">Regulamentação coletiva e preços  </t>
  </si>
  <si>
    <t xml:space="preserve">Segurança Social  </t>
  </si>
  <si>
    <t xml:space="preserve">Informação em destaque - tendências do mercado de trabalho  </t>
  </si>
</sst>
</file>

<file path=xl/styles.xml><?xml version="1.0" encoding="utf-8"?>
<styleSheet xmlns="http://schemas.openxmlformats.org/spreadsheetml/2006/main">
  <numFmts count="10">
    <numFmt numFmtId="44" formatCode="_-* #,##0.00\ &quot;€&quot;_-;\-* #,##0.00\ &quot;€&quot;_-;_-* &quot;-&quot;??\ &quot;€&quot;_-;_-@_-"/>
    <numFmt numFmtId="43" formatCode="_-* #,##0.00\ _€_-;\-* #,##0.00\ _€_-;_-* &quot;-&quot;??\ _€_-;_-@_-"/>
    <numFmt numFmtId="164" formatCode="#\ ##0"/>
    <numFmt numFmtId="165" formatCode="0.0"/>
    <numFmt numFmtId="166" formatCode="#.0\ ##0"/>
    <numFmt numFmtId="167" formatCode="#,##0.0"/>
    <numFmt numFmtId="168" formatCode="#.0"/>
    <numFmt numFmtId="169" formatCode="#"/>
    <numFmt numFmtId="170" formatCode="&quot;  &quot;@&quot;  &quot;"/>
    <numFmt numFmtId="171" formatCode="###0.0"/>
  </numFmts>
  <fonts count="139">
    <font>
      <sz val="10"/>
      <name val="Arial"/>
    </font>
    <font>
      <sz val="10"/>
      <name val="Arial"/>
      <family val="2"/>
    </font>
    <font>
      <sz val="8"/>
      <name val="Arial"/>
      <family val="2"/>
    </font>
    <font>
      <sz val="10"/>
      <color indexed="9"/>
      <name val="Arial"/>
      <family val="2"/>
    </font>
    <font>
      <sz val="9"/>
      <name val="Arial"/>
      <family val="2"/>
    </font>
    <font>
      <b/>
      <sz val="9"/>
      <name val="Arial"/>
      <family val="2"/>
    </font>
    <font>
      <sz val="8"/>
      <name val="Arial"/>
      <family val="2"/>
    </font>
    <font>
      <b/>
      <sz val="8"/>
      <name val="Arial"/>
      <family val="2"/>
    </font>
    <font>
      <sz val="7"/>
      <name val="Arial"/>
      <family val="2"/>
    </font>
    <font>
      <sz val="9"/>
      <color indexed="63"/>
      <name val="Arial"/>
      <family val="2"/>
    </font>
    <font>
      <b/>
      <sz val="8"/>
      <color indexed="63"/>
      <name val="Arial"/>
      <family val="2"/>
    </font>
    <font>
      <sz val="8"/>
      <color indexed="63"/>
      <name val="Arial"/>
      <family val="2"/>
    </font>
    <font>
      <sz val="10"/>
      <color indexed="63"/>
      <name val="Arial"/>
      <family val="2"/>
    </font>
    <font>
      <sz val="7"/>
      <color indexed="9"/>
      <name val="Arial"/>
      <family val="2"/>
    </font>
    <font>
      <b/>
      <sz val="10"/>
      <color indexed="9"/>
      <name val="Arial"/>
      <family val="2"/>
    </font>
    <font>
      <sz val="7"/>
      <color indexed="63"/>
      <name val="Arial"/>
      <family val="2"/>
    </font>
    <font>
      <b/>
      <sz val="8"/>
      <color indexed="63"/>
      <name val="Arial"/>
      <family val="2"/>
    </font>
    <font>
      <b/>
      <sz val="8"/>
      <color indexed="20"/>
      <name val="Arial"/>
      <family val="2"/>
    </font>
    <font>
      <sz val="9"/>
      <color indexed="63"/>
      <name val="Arial"/>
      <family val="2"/>
    </font>
    <font>
      <b/>
      <sz val="26"/>
      <name val="Arial"/>
      <family val="2"/>
    </font>
    <font>
      <sz val="10"/>
      <color indexed="10"/>
      <name val="Arial"/>
      <family val="2"/>
    </font>
    <font>
      <sz val="8"/>
      <color indexed="63"/>
      <name val="Arial"/>
      <family val="2"/>
    </font>
    <font>
      <i/>
      <sz val="8"/>
      <color indexed="63"/>
      <name val="Arial"/>
      <family val="2"/>
    </font>
    <font>
      <b/>
      <sz val="10"/>
      <color indexed="63"/>
      <name val="Arial"/>
      <family val="2"/>
    </font>
    <font>
      <sz val="7"/>
      <color indexed="63"/>
      <name val="Arial"/>
      <family val="2"/>
    </font>
    <font>
      <sz val="10"/>
      <name val="Arial"/>
      <family val="2"/>
    </font>
    <font>
      <sz val="7"/>
      <name val="Arial"/>
      <family val="2"/>
    </font>
    <font>
      <b/>
      <sz val="9"/>
      <color indexed="63"/>
      <name val="Arial"/>
      <family val="2"/>
    </font>
    <font>
      <b/>
      <sz val="7"/>
      <color indexed="63"/>
      <name val="Arial"/>
      <family val="2"/>
    </font>
    <font>
      <sz val="10"/>
      <color indexed="23"/>
      <name val="Arial"/>
      <family val="2"/>
    </font>
    <font>
      <b/>
      <sz val="9"/>
      <color indexed="23"/>
      <name val="Arial"/>
      <family val="2"/>
    </font>
    <font>
      <sz val="9"/>
      <color indexed="23"/>
      <name val="Arial"/>
      <family val="2"/>
    </font>
    <font>
      <b/>
      <sz val="8"/>
      <color indexed="23"/>
      <name val="Arial"/>
      <family val="2"/>
    </font>
    <font>
      <sz val="10"/>
      <color indexed="10"/>
      <name val="Arial"/>
      <family val="2"/>
    </font>
    <font>
      <b/>
      <sz val="8"/>
      <color indexed="10"/>
      <name val="Arial"/>
      <family val="2"/>
    </font>
    <font>
      <sz val="8"/>
      <color indexed="10"/>
      <name val="Arial"/>
      <family val="2"/>
    </font>
    <font>
      <b/>
      <sz val="10"/>
      <color indexed="13"/>
      <name val="Arial"/>
      <family val="2"/>
    </font>
    <font>
      <sz val="7"/>
      <color indexed="23"/>
      <name val="Arial"/>
      <family val="2"/>
    </font>
    <font>
      <b/>
      <sz val="10"/>
      <color indexed="60"/>
      <name val="Arial"/>
      <family val="2"/>
    </font>
    <font>
      <sz val="10"/>
      <color indexed="13"/>
      <name val="Arial"/>
      <family val="2"/>
    </font>
    <font>
      <b/>
      <sz val="7.5"/>
      <color indexed="16"/>
      <name val="Arial"/>
      <family val="2"/>
    </font>
    <font>
      <sz val="10"/>
      <name val="Arial"/>
      <family val="2"/>
    </font>
    <font>
      <sz val="10"/>
      <color rgb="FF3D3D3D"/>
      <name val="Verdana"/>
      <family val="2"/>
    </font>
    <font>
      <b/>
      <u/>
      <sz val="7"/>
      <color rgb="FF003368"/>
      <name val="Verdana"/>
      <family val="2"/>
    </font>
    <font>
      <sz val="10"/>
      <name val="Arial"/>
      <family val="2"/>
    </font>
    <font>
      <sz val="8"/>
      <color rgb="FF333333"/>
      <name val="Arial"/>
      <family val="2"/>
    </font>
    <font>
      <sz val="10"/>
      <name val="Arial"/>
      <family val="2"/>
    </font>
    <font>
      <sz val="6"/>
      <color indexed="63"/>
      <name val="Small Fonts"/>
      <family val="2"/>
    </font>
    <font>
      <sz val="8"/>
      <color indexed="20"/>
      <name val="Arial"/>
      <family val="2"/>
    </font>
    <font>
      <b/>
      <sz val="10"/>
      <name val="Arial"/>
      <family val="2"/>
    </font>
    <font>
      <sz val="6"/>
      <color indexed="63"/>
      <name val="Arial"/>
      <family val="2"/>
    </font>
    <font>
      <b/>
      <sz val="7"/>
      <name val="Arial"/>
      <family val="2"/>
    </font>
    <font>
      <b/>
      <sz val="7"/>
      <color indexed="20"/>
      <name val="Arial"/>
      <family val="2"/>
    </font>
    <font>
      <vertAlign val="superscript"/>
      <sz val="6"/>
      <color indexed="63"/>
      <name val="Arial"/>
      <family val="2"/>
    </font>
    <font>
      <b/>
      <sz val="9"/>
      <color indexed="20"/>
      <name val="Arial"/>
      <family val="2"/>
    </font>
    <font>
      <sz val="7"/>
      <color indexed="20"/>
      <name val="Arial"/>
      <family val="2"/>
    </font>
    <font>
      <sz val="10"/>
      <color indexed="20"/>
      <name val="Arial"/>
      <family val="2"/>
    </font>
    <font>
      <sz val="8"/>
      <color indexed="9"/>
      <name val="Arial"/>
      <family val="2"/>
    </font>
    <font>
      <b/>
      <sz val="10"/>
      <color indexed="20"/>
      <name val="Arial"/>
      <family val="2"/>
    </font>
    <font>
      <b/>
      <sz val="8"/>
      <color rgb="FF333333"/>
      <name val="Arial"/>
      <family val="2"/>
    </font>
    <font>
      <b/>
      <sz val="7"/>
      <color rgb="FF333333"/>
      <name val="Arial"/>
      <family val="2"/>
    </font>
    <font>
      <sz val="7"/>
      <color rgb="FF333333"/>
      <name val="Arial"/>
      <family val="2"/>
    </font>
    <font>
      <sz val="9"/>
      <color indexed="20"/>
      <name val="Arial"/>
      <family val="2"/>
    </font>
    <font>
      <vertAlign val="superscript"/>
      <sz val="8"/>
      <color indexed="63"/>
      <name val="Arial"/>
      <family val="2"/>
    </font>
    <font>
      <b/>
      <sz val="8"/>
      <color indexed="9"/>
      <name val="Arial"/>
      <family val="2"/>
    </font>
    <font>
      <sz val="7.5"/>
      <color indexed="63"/>
      <name val="Arial"/>
      <family val="2"/>
    </font>
    <font>
      <sz val="7.5"/>
      <name val="Arial"/>
      <family val="2"/>
    </font>
    <font>
      <b/>
      <vertAlign val="superscript"/>
      <sz val="8"/>
      <color indexed="63"/>
      <name val="Arial"/>
      <family val="2"/>
    </font>
    <font>
      <b/>
      <sz val="8"/>
      <color indexed="17"/>
      <name val="Arial"/>
      <family val="2"/>
    </font>
    <font>
      <sz val="10"/>
      <color indexed="17"/>
      <name val="Arial"/>
      <family val="2"/>
    </font>
    <font>
      <b/>
      <sz val="10"/>
      <color indexed="17"/>
      <name val="Arial"/>
      <family val="2"/>
    </font>
    <font>
      <sz val="8"/>
      <color indexed="17"/>
      <name val="Arial"/>
      <family val="2"/>
    </font>
    <font>
      <b/>
      <sz val="7"/>
      <color indexed="17"/>
      <name val="Arial"/>
      <family val="2"/>
    </font>
    <font>
      <sz val="7"/>
      <color indexed="17"/>
      <name val="Arial"/>
      <family val="2"/>
    </font>
    <font>
      <sz val="9"/>
      <color indexed="17"/>
      <name val="Arial"/>
      <family val="2"/>
    </font>
    <font>
      <sz val="9"/>
      <color indexed="10"/>
      <name val="Arial"/>
      <family val="2"/>
    </font>
    <font>
      <b/>
      <sz val="10"/>
      <color indexed="10"/>
      <name val="Arial"/>
      <family val="2"/>
    </font>
    <font>
      <b/>
      <sz val="8"/>
      <color indexed="8"/>
      <name val="Arial"/>
      <family val="2"/>
    </font>
    <font>
      <i/>
      <sz val="8"/>
      <color indexed="17"/>
      <name val="Arial"/>
      <family val="2"/>
    </font>
    <font>
      <b/>
      <sz val="9"/>
      <color indexed="17"/>
      <name val="Arial"/>
      <family val="2"/>
    </font>
    <font>
      <sz val="10"/>
      <color indexed="8"/>
      <name val="Arial"/>
      <family val="2"/>
    </font>
    <font>
      <sz val="9"/>
      <color indexed="8"/>
      <name val="Arial"/>
      <family val="2"/>
    </font>
    <font>
      <sz val="10"/>
      <color rgb="FF008000"/>
      <name val="Arial"/>
      <family val="2"/>
    </font>
    <font>
      <sz val="8"/>
      <color rgb="FF008000"/>
      <name val="Arial"/>
      <family val="2"/>
    </font>
    <font>
      <sz val="9"/>
      <color rgb="FF008000"/>
      <name val="Arial"/>
      <family val="2"/>
    </font>
    <font>
      <sz val="6"/>
      <name val="Arial"/>
      <family val="2"/>
    </font>
    <font>
      <b/>
      <sz val="7.5"/>
      <color indexed="17"/>
      <name val="Arial"/>
      <family val="2"/>
    </font>
    <font>
      <vertAlign val="superscript"/>
      <sz val="7.5"/>
      <color indexed="63"/>
      <name val="Arial"/>
      <family val="2"/>
    </font>
    <font>
      <b/>
      <sz val="8"/>
      <color indexed="61"/>
      <name val="Arial"/>
      <family val="2"/>
    </font>
    <font>
      <b/>
      <sz val="10"/>
      <color indexed="12"/>
      <name val="Arial"/>
      <family val="2"/>
    </font>
    <font>
      <sz val="7"/>
      <color indexed="8"/>
      <name val="Arial"/>
      <family val="2"/>
    </font>
    <font>
      <sz val="9"/>
      <color indexed="9"/>
      <name val="Arial"/>
      <family val="2"/>
    </font>
    <font>
      <b/>
      <sz val="8"/>
      <color rgb="FFFF0000"/>
      <name val="Arial"/>
      <family val="2"/>
    </font>
    <font>
      <sz val="8"/>
      <color rgb="FFFF0000"/>
      <name val="Arial"/>
      <family val="2"/>
    </font>
    <font>
      <sz val="7"/>
      <color rgb="FFFF0000"/>
      <name val="Arial"/>
      <family val="2"/>
    </font>
    <font>
      <b/>
      <sz val="10"/>
      <color indexed="8"/>
      <name val="Arial"/>
      <family val="2"/>
    </font>
    <font>
      <b/>
      <sz val="9"/>
      <color rgb="FFCC0000"/>
      <name val="Arial"/>
      <family val="2"/>
    </font>
    <font>
      <b/>
      <sz val="8"/>
      <color rgb="FFCC0000"/>
      <name val="Arial"/>
      <family val="2"/>
    </font>
    <font>
      <sz val="8"/>
      <color rgb="FFCC0000"/>
      <name val="Arial"/>
      <family val="2"/>
    </font>
    <font>
      <sz val="11"/>
      <color theme="1"/>
      <name val="Franklin Gothic Book"/>
      <family val="2"/>
      <scheme val="minor"/>
    </font>
    <font>
      <b/>
      <sz val="8"/>
      <color theme="3"/>
      <name val="Arial"/>
      <family val="2"/>
    </font>
    <font>
      <sz val="10"/>
      <color theme="3"/>
      <name val="Arial"/>
      <family val="2"/>
    </font>
    <font>
      <sz val="9"/>
      <color theme="3"/>
      <name val="Arial"/>
      <family val="2"/>
    </font>
    <font>
      <sz val="8"/>
      <color theme="3"/>
      <name val="Arial"/>
      <family val="2"/>
    </font>
    <font>
      <b/>
      <sz val="10"/>
      <color theme="3"/>
      <name val="Arial"/>
      <family val="2"/>
    </font>
    <font>
      <b/>
      <sz val="10"/>
      <color theme="1"/>
      <name val="Arial"/>
      <family val="2"/>
    </font>
    <font>
      <sz val="8"/>
      <color theme="5"/>
      <name val="Arial"/>
      <family val="2"/>
    </font>
    <font>
      <vertAlign val="superscript"/>
      <sz val="8"/>
      <color theme="3"/>
      <name val="Arial"/>
      <family val="2"/>
    </font>
    <font>
      <vertAlign val="superscript"/>
      <sz val="8"/>
      <name val="Arial"/>
      <family val="2"/>
    </font>
    <font>
      <b/>
      <sz val="9"/>
      <color theme="3"/>
      <name val="Arial"/>
      <family val="2"/>
    </font>
    <font>
      <b/>
      <sz val="9"/>
      <color theme="5"/>
      <name val="Arial"/>
      <family val="2"/>
    </font>
    <font>
      <sz val="10"/>
      <color theme="5"/>
      <name val="Arial"/>
      <family val="2"/>
    </font>
    <font>
      <b/>
      <sz val="7.5"/>
      <color theme="3"/>
      <name val="Arial"/>
      <family val="2"/>
    </font>
    <font>
      <b/>
      <sz val="7"/>
      <color theme="3"/>
      <name val="Arial"/>
      <family val="2"/>
    </font>
    <font>
      <sz val="7.5"/>
      <color theme="3"/>
      <name val="Arial"/>
      <family val="2"/>
    </font>
    <font>
      <sz val="7"/>
      <color theme="3"/>
      <name val="Arial"/>
      <family val="2"/>
    </font>
    <font>
      <sz val="8"/>
      <color theme="6"/>
      <name val="Arial"/>
      <family val="2"/>
    </font>
    <font>
      <sz val="8"/>
      <color theme="7"/>
      <name val="Arial"/>
      <family val="2"/>
    </font>
    <font>
      <b/>
      <sz val="9"/>
      <color theme="7"/>
      <name val="Arial"/>
      <family val="2"/>
    </font>
    <font>
      <vertAlign val="superscript"/>
      <sz val="9"/>
      <name val="Arial"/>
      <family val="2"/>
    </font>
    <font>
      <sz val="6"/>
      <color theme="3"/>
      <name val="Arial"/>
      <family val="2"/>
    </font>
    <font>
      <b/>
      <sz val="9"/>
      <color theme="1"/>
      <name val="Arial"/>
      <family val="2"/>
    </font>
    <font>
      <sz val="7"/>
      <color theme="0"/>
      <name val="Arial"/>
      <family val="2"/>
    </font>
    <font>
      <b/>
      <sz val="7"/>
      <color theme="7"/>
      <name val="Arial"/>
      <family val="2"/>
    </font>
    <font>
      <sz val="8"/>
      <color theme="0"/>
      <name val="Arial"/>
      <family val="2"/>
    </font>
    <font>
      <sz val="9"/>
      <color rgb="FFFFFFFF"/>
      <name val="Arial"/>
      <family val="2"/>
    </font>
    <font>
      <b/>
      <vertAlign val="superscript"/>
      <sz val="9"/>
      <color theme="3"/>
      <name val="Arial"/>
      <family val="2"/>
    </font>
    <font>
      <vertAlign val="superscript"/>
      <sz val="10"/>
      <name val="Arial"/>
      <family val="2"/>
    </font>
    <font>
      <b/>
      <vertAlign val="superscript"/>
      <sz val="10"/>
      <name val="Arial"/>
      <family val="2"/>
    </font>
    <font>
      <u/>
      <sz val="10"/>
      <color indexed="12"/>
      <name val="Arial"/>
      <family val="2"/>
    </font>
    <font>
      <u/>
      <sz val="10"/>
      <color theme="7"/>
      <name val="Arial"/>
      <family val="2"/>
    </font>
    <font>
      <u/>
      <sz val="10"/>
      <color theme="5"/>
      <name val="Arial"/>
      <family val="2"/>
    </font>
    <font>
      <b/>
      <sz val="8"/>
      <color theme="5"/>
      <name val="Arial"/>
      <family val="2"/>
    </font>
    <font>
      <sz val="9"/>
      <color theme="5"/>
      <name val="Arial"/>
      <family val="2"/>
    </font>
    <font>
      <u/>
      <sz val="10"/>
      <color theme="6"/>
      <name val="Arial"/>
      <family val="2"/>
    </font>
    <font>
      <sz val="9"/>
      <color theme="6"/>
      <name val="Arial"/>
      <family val="2"/>
    </font>
    <font>
      <sz val="9"/>
      <color theme="7"/>
      <name val="Arial"/>
      <family val="2"/>
    </font>
    <font>
      <sz val="8"/>
      <color indexed="8"/>
      <name val="Arial"/>
      <family val="2"/>
    </font>
    <font>
      <sz val="10"/>
      <color theme="4"/>
      <name val="Arial"/>
      <family val="2"/>
    </font>
  </fonts>
  <fills count="4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55"/>
      </patternFill>
    </fill>
    <fill>
      <patternFill patternType="solid">
        <fgColor indexed="9"/>
        <bgColor indexed="64"/>
      </patternFill>
    </fill>
    <fill>
      <patternFill patternType="solid">
        <fgColor theme="0"/>
        <bgColor indexed="64"/>
      </patternFill>
    </fill>
    <fill>
      <patternFill patternType="solid">
        <fgColor theme="0"/>
        <bgColor indexed="55"/>
      </patternFill>
    </fill>
    <fill>
      <patternFill patternType="solid">
        <fgColor indexed="65"/>
        <bgColor indexed="64"/>
      </patternFill>
    </fill>
    <fill>
      <patternFill patternType="solid">
        <fgColor indexed="9"/>
        <bgColor indexed="8"/>
      </patternFill>
    </fill>
    <fill>
      <patternFill patternType="solid">
        <fgColor theme="0"/>
        <bgColor indexed="8"/>
      </patternFill>
    </fill>
    <fill>
      <patternFill patternType="gray125">
        <fgColor indexed="9"/>
        <bgColor indexed="9"/>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rgb="FF00599D"/>
        <bgColor indexed="64"/>
      </patternFill>
    </fill>
    <fill>
      <patternFill patternType="solid">
        <fgColor rgb="FFEEF3F8"/>
        <bgColor indexed="64"/>
      </patternFill>
    </fill>
    <fill>
      <patternFill patternType="solid">
        <fgColor rgb="FFEEF3F8"/>
        <bgColor indexed="55"/>
      </patternFill>
    </fill>
    <fill>
      <patternFill patternType="solid">
        <fgColor theme="9"/>
        <bgColor indexed="64"/>
      </patternFill>
    </fill>
    <fill>
      <patternFill patternType="solid">
        <fgColor theme="8"/>
        <bgColor indexed="64"/>
      </patternFill>
    </fill>
    <fill>
      <patternFill patternType="solid">
        <fgColor theme="8"/>
        <bgColor indexed="55"/>
      </patternFill>
    </fill>
    <fill>
      <patternFill patternType="solid">
        <fgColor theme="3"/>
        <bgColor indexed="64"/>
      </patternFill>
    </fill>
    <fill>
      <patternFill patternType="solid">
        <fgColor theme="5"/>
        <bgColor indexed="55"/>
      </patternFill>
    </fill>
    <fill>
      <patternFill patternType="solid">
        <fgColor theme="9"/>
        <bgColor indexed="55"/>
      </patternFill>
    </fill>
    <fill>
      <patternFill patternType="solid">
        <fgColor theme="6"/>
        <bgColor indexed="55"/>
      </patternFill>
    </fill>
  </fills>
  <borders count="60">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22"/>
      </top>
      <bottom/>
      <diagonal/>
    </border>
    <border>
      <left/>
      <right style="thin">
        <color indexed="22"/>
      </right>
      <top/>
      <bottom/>
      <diagonal/>
    </border>
    <border>
      <left/>
      <right/>
      <top/>
      <bottom style="thin">
        <color indexed="22"/>
      </bottom>
      <diagonal/>
    </border>
    <border>
      <left style="thin">
        <color indexed="22"/>
      </left>
      <right/>
      <top/>
      <bottom/>
      <diagonal/>
    </border>
    <border>
      <left/>
      <right style="thin">
        <color indexed="22"/>
      </right>
      <top style="thin">
        <color indexed="22"/>
      </top>
      <bottom/>
      <diagonal/>
    </border>
    <border>
      <left/>
      <right/>
      <top style="thin">
        <color indexed="22"/>
      </top>
      <bottom style="thin">
        <color indexed="22"/>
      </bottom>
      <diagonal/>
    </border>
    <border>
      <left/>
      <right/>
      <top/>
      <bottom style="thin">
        <color rgb="FFC00000"/>
      </bottom>
      <diagonal/>
    </border>
    <border>
      <left/>
      <right/>
      <top style="thin">
        <color theme="0" tint="-0.24994659260841701"/>
      </top>
      <bottom style="thin">
        <color theme="0" tint="-0.24994659260841701"/>
      </bottom>
      <diagonal/>
    </border>
    <border>
      <left/>
      <right/>
      <top style="thin">
        <color rgb="FFC0C0C0"/>
      </top>
      <bottom style="thin">
        <color indexed="22"/>
      </bottom>
      <diagonal/>
    </border>
    <border>
      <left/>
      <right/>
      <top/>
      <bottom style="thin">
        <color theme="0" tint="-0.24994659260841701"/>
      </bottom>
      <diagonal/>
    </border>
    <border>
      <left/>
      <right/>
      <top style="thin">
        <color rgb="FFC0C0C0"/>
      </top>
      <bottom style="thin">
        <color rgb="FFC0C0C0"/>
      </bottom>
      <diagonal/>
    </border>
    <border>
      <left style="medium">
        <color theme="5"/>
      </left>
      <right style="medium">
        <color theme="5"/>
      </right>
      <top style="medium">
        <color theme="5"/>
      </top>
      <bottom style="medium">
        <color theme="5"/>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right/>
      <top/>
      <bottom style="thin">
        <color theme="3"/>
      </bottom>
      <diagonal/>
    </border>
    <border>
      <left/>
      <right style="thin">
        <color theme="3"/>
      </right>
      <top/>
      <bottom/>
      <diagonal/>
    </border>
    <border>
      <left style="thin">
        <color theme="3"/>
      </left>
      <right/>
      <top/>
      <bottom/>
      <diagonal/>
    </border>
    <border>
      <left/>
      <right style="thin">
        <color theme="3"/>
      </right>
      <top style="thin">
        <color theme="3"/>
      </top>
      <bottom/>
      <diagonal/>
    </border>
    <border>
      <left/>
      <right/>
      <top style="thin">
        <color theme="3"/>
      </top>
      <bottom/>
      <diagonal/>
    </border>
    <border>
      <left style="thin">
        <color theme="3"/>
      </left>
      <right/>
      <top style="thin">
        <color theme="3"/>
      </top>
      <bottom/>
      <diagonal/>
    </border>
    <border>
      <left style="thin">
        <color theme="5"/>
      </left>
      <right/>
      <top style="thin">
        <color theme="5"/>
      </top>
      <bottom style="thin">
        <color theme="5"/>
      </bottom>
      <diagonal/>
    </border>
    <border>
      <left/>
      <right style="thin">
        <color theme="5"/>
      </right>
      <top style="thin">
        <color theme="5"/>
      </top>
      <bottom style="thin">
        <color theme="5"/>
      </bottom>
      <diagonal/>
    </border>
    <border>
      <left/>
      <right/>
      <top style="thin">
        <color theme="5"/>
      </top>
      <bottom style="thin">
        <color theme="5"/>
      </bottom>
      <diagonal/>
    </border>
    <border>
      <left style="medium">
        <color theme="6"/>
      </left>
      <right/>
      <top style="medium">
        <color theme="6"/>
      </top>
      <bottom style="medium">
        <color theme="6"/>
      </bottom>
      <diagonal/>
    </border>
    <border>
      <left/>
      <right/>
      <top style="medium">
        <color theme="6"/>
      </top>
      <bottom style="medium">
        <color theme="6"/>
      </bottom>
      <diagonal/>
    </border>
    <border>
      <left/>
      <right style="medium">
        <color theme="6"/>
      </right>
      <top style="medium">
        <color theme="6"/>
      </top>
      <bottom style="medium">
        <color theme="6"/>
      </bottom>
      <diagonal/>
    </border>
    <border>
      <left style="thin">
        <color theme="6"/>
      </left>
      <right/>
      <top style="thin">
        <color theme="6"/>
      </top>
      <bottom style="thin">
        <color theme="6"/>
      </bottom>
      <diagonal/>
    </border>
    <border>
      <left/>
      <right/>
      <top style="thin">
        <color theme="6"/>
      </top>
      <bottom style="thin">
        <color theme="6"/>
      </bottom>
      <diagonal/>
    </border>
    <border>
      <left/>
      <right style="thin">
        <color theme="6"/>
      </right>
      <top style="thin">
        <color theme="6"/>
      </top>
      <bottom style="thin">
        <color theme="6"/>
      </bottom>
      <diagonal/>
    </border>
    <border>
      <left style="medium">
        <color theme="7"/>
      </left>
      <right style="medium">
        <color theme="7"/>
      </right>
      <top style="medium">
        <color theme="7"/>
      </top>
      <bottom style="medium">
        <color theme="7"/>
      </bottom>
      <diagonal/>
    </border>
    <border>
      <left style="medium">
        <color theme="7"/>
      </left>
      <right/>
      <top style="medium">
        <color theme="7"/>
      </top>
      <bottom style="medium">
        <color theme="7"/>
      </bottom>
      <diagonal/>
    </border>
    <border>
      <left/>
      <right/>
      <top style="medium">
        <color theme="7"/>
      </top>
      <bottom style="medium">
        <color theme="7"/>
      </bottom>
      <diagonal/>
    </border>
    <border>
      <left/>
      <right style="medium">
        <color theme="7"/>
      </right>
      <top style="medium">
        <color theme="7"/>
      </top>
      <bottom style="medium">
        <color theme="7"/>
      </bottom>
      <diagonal/>
    </border>
    <border>
      <left style="thin">
        <color theme="7"/>
      </left>
      <right/>
      <top style="thin">
        <color theme="7"/>
      </top>
      <bottom style="thin">
        <color theme="7"/>
      </bottom>
      <diagonal/>
    </border>
    <border>
      <left/>
      <right style="thin">
        <color theme="7"/>
      </right>
      <top style="thin">
        <color theme="7"/>
      </top>
      <bottom style="thin">
        <color theme="7"/>
      </bottom>
      <diagonal/>
    </border>
    <border>
      <left/>
      <right/>
      <top/>
      <bottom style="thin">
        <color theme="7"/>
      </bottom>
      <diagonal/>
    </border>
    <border>
      <left/>
      <right/>
      <top style="thin">
        <color theme="7"/>
      </top>
      <bottom style="thin">
        <color theme="7"/>
      </bottom>
      <diagonal/>
    </border>
    <border>
      <left/>
      <right/>
      <top/>
      <bottom style="thin">
        <color rgb="FF00599D"/>
      </bottom>
      <diagonal/>
    </border>
    <border>
      <left style="medium">
        <color theme="3"/>
      </left>
      <right style="medium">
        <color theme="3"/>
      </right>
      <top style="medium">
        <color theme="3"/>
      </top>
      <bottom style="medium">
        <color theme="3"/>
      </bottom>
      <diagonal/>
    </border>
    <border>
      <left style="medium">
        <color theme="4"/>
      </left>
      <right style="medium">
        <color theme="4"/>
      </right>
      <top style="medium">
        <color theme="4"/>
      </top>
      <bottom style="medium">
        <color theme="4"/>
      </bottom>
      <diagonal/>
    </border>
    <border>
      <left style="thin">
        <color theme="3"/>
      </left>
      <right style="thin">
        <color theme="3"/>
      </right>
      <top style="thin">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6"/>
      </left>
      <right style="medium">
        <color theme="6"/>
      </right>
      <top style="medium">
        <color theme="6"/>
      </top>
      <bottom style="medium">
        <color theme="6"/>
      </bottom>
      <diagonal/>
    </border>
    <border>
      <left/>
      <right/>
      <top style="thin">
        <color rgb="FFC0C0C0"/>
      </top>
      <bottom/>
      <diagonal/>
    </border>
    <border>
      <left/>
      <right/>
      <top style="thin">
        <color theme="0" tint="-0.24994659260841701"/>
      </top>
      <bottom style="thin">
        <color indexed="22"/>
      </bottom>
      <diagonal/>
    </border>
  </borders>
  <cellStyleXfs count="75">
    <xf numFmtId="0" fontId="0" fillId="0" borderId="0" applyProtection="0"/>
    <xf numFmtId="0" fontId="25"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0" borderId="1" applyNumberFormat="0" applyFill="0" applyAlignment="0" applyProtection="0"/>
    <xf numFmtId="0" fontId="1" fillId="0" borderId="2" applyNumberFormat="0" applyFill="0" applyAlignment="0" applyProtection="0"/>
    <xf numFmtId="0" fontId="1" fillId="0" borderId="3" applyNumberFormat="0" applyFill="0" applyAlignment="0" applyProtection="0"/>
    <xf numFmtId="0" fontId="1" fillId="0" borderId="0" applyNumberFormat="0" applyFill="0" applyBorder="0" applyAlignment="0" applyProtection="0"/>
    <xf numFmtId="0" fontId="1" fillId="16" borderId="4" applyNumberFormat="0" applyAlignment="0" applyProtection="0"/>
    <xf numFmtId="0" fontId="1" fillId="0" borderId="5" applyNumberFormat="0" applyFill="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20" borderId="0" applyNumberFormat="0" applyBorder="0" applyAlignment="0" applyProtection="0"/>
    <xf numFmtId="0" fontId="1" fillId="4" borderId="0" applyNumberFormat="0" applyBorder="0" applyAlignment="0" applyProtection="0"/>
    <xf numFmtId="0" fontId="1" fillId="7" borderId="4" applyNumberFormat="0" applyAlignment="0" applyProtection="0"/>
    <xf numFmtId="44" fontId="1" fillId="0" borderId="0" applyFont="0" applyFill="0" applyBorder="0" applyAlignment="0" applyProtection="0"/>
    <xf numFmtId="0" fontId="1" fillId="3" borderId="0" applyNumberFormat="0" applyBorder="0" applyAlignment="0" applyProtection="0"/>
    <xf numFmtId="0" fontId="1" fillId="21" borderId="0" applyNumberFormat="0" applyBorder="0" applyAlignment="0" applyProtection="0"/>
    <xf numFmtId="0" fontId="41" fillId="0" borderId="0"/>
    <xf numFmtId="0" fontId="25" fillId="0" borderId="0"/>
    <xf numFmtId="0" fontId="25" fillId="0" borderId="0" applyProtection="0"/>
    <xf numFmtId="0" fontId="1" fillId="0" borderId="0"/>
    <xf numFmtId="0" fontId="1" fillId="22" borderId="6" applyNumberFormat="0" applyFont="0" applyAlignment="0" applyProtection="0"/>
    <xf numFmtId="0" fontId="1" fillId="16" borderId="7" applyNumberFormat="0" applyAlignment="0" applyProtection="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8" applyNumberFormat="0" applyFill="0" applyAlignment="0" applyProtection="0"/>
    <xf numFmtId="0" fontId="1" fillId="23" borderId="9" applyNumberFormat="0" applyAlignment="0" applyProtection="0"/>
    <xf numFmtId="43" fontId="25" fillId="0" borderId="0" applyFont="0" applyFill="0" applyBorder="0" applyAlignment="0" applyProtection="0"/>
    <xf numFmtId="0" fontId="44"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46" fillId="0" borderId="0" applyFont="0" applyFill="0" applyBorder="0" applyAlignment="0" applyProtection="0"/>
    <xf numFmtId="0" fontId="1" fillId="0" borderId="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applyProtection="0"/>
    <xf numFmtId="0" fontId="1" fillId="0" borderId="0"/>
    <xf numFmtId="0" fontId="1" fillId="0" borderId="0"/>
    <xf numFmtId="0" fontId="1" fillId="0" borderId="0"/>
    <xf numFmtId="0" fontId="1" fillId="0" borderId="0"/>
    <xf numFmtId="0" fontId="1" fillId="0" borderId="0"/>
    <xf numFmtId="0" fontId="99" fillId="0" borderId="0"/>
    <xf numFmtId="0" fontId="1" fillId="0" borderId="0"/>
    <xf numFmtId="0" fontId="1" fillId="0" borderId="0"/>
    <xf numFmtId="0" fontId="1" fillId="0" borderId="0"/>
    <xf numFmtId="0" fontId="1" fillId="0" borderId="0"/>
    <xf numFmtId="0" fontId="129" fillId="0" borderId="0" applyNumberFormat="0" applyFill="0" applyBorder="0" applyAlignment="0" applyProtection="0">
      <alignment vertical="top"/>
      <protection locked="0"/>
    </xf>
    <xf numFmtId="0" fontId="1" fillId="0" borderId="0"/>
  </cellStyleXfs>
  <cellXfs count="1688">
    <xf numFmtId="0" fontId="0" fillId="0" borderId="0" xfId="0"/>
    <xf numFmtId="0" fontId="0" fillId="0" borderId="0" xfId="0" applyBorder="1"/>
    <xf numFmtId="164" fontId="6" fillId="24" borderId="0" xfId="40" applyNumberFormat="1" applyFont="1" applyFill="1" applyBorder="1" applyAlignment="1">
      <alignment horizontal="center" wrapText="1"/>
    </xf>
    <xf numFmtId="0" fontId="5" fillId="24" borderId="0" xfId="40" quotePrefix="1" applyFont="1" applyFill="1" applyBorder="1" applyAlignment="1">
      <alignment horizontal="left"/>
    </xf>
    <xf numFmtId="0" fontId="0" fillId="25" borderId="0" xfId="0" applyFill="1"/>
    <xf numFmtId="0" fontId="4" fillId="25" borderId="0" xfId="0" applyFont="1" applyFill="1" applyBorder="1"/>
    <xf numFmtId="0" fontId="5" fillId="25" borderId="0" xfId="0" applyFont="1" applyFill="1" applyBorder="1" applyAlignment="1">
      <alignment horizontal="center"/>
    </xf>
    <xf numFmtId="0" fontId="0" fillId="0" borderId="0" xfId="0" applyAlignment="1">
      <alignment horizontal="left"/>
    </xf>
    <xf numFmtId="0" fontId="0" fillId="25" borderId="0" xfId="0" applyFill="1" applyBorder="1"/>
    <xf numFmtId="0" fontId="2" fillId="0" borderId="0" xfId="0" applyFont="1"/>
    <xf numFmtId="0" fontId="6" fillId="25" borderId="0" xfId="0" applyFont="1" applyFill="1" applyBorder="1"/>
    <xf numFmtId="0" fontId="0" fillId="25" borderId="0" xfId="0" applyFill="1" applyAlignment="1">
      <alignment vertical="center"/>
    </xf>
    <xf numFmtId="0" fontId="0" fillId="0" borderId="0" xfId="0" applyAlignment="1">
      <alignment vertical="center"/>
    </xf>
    <xf numFmtId="0" fontId="9" fillId="25" borderId="0" xfId="0" applyFont="1" applyFill="1" applyBorder="1"/>
    <xf numFmtId="0" fontId="10" fillId="25" borderId="0" xfId="0" applyFont="1" applyFill="1" applyBorder="1"/>
    <xf numFmtId="0" fontId="10" fillId="25" borderId="0" xfId="0" applyFont="1" applyFill="1" applyBorder="1" applyAlignment="1">
      <alignment horizontal="center"/>
    </xf>
    <xf numFmtId="164" fontId="11" fillId="24" borderId="0" xfId="40" applyNumberFormat="1" applyFont="1" applyFill="1" applyBorder="1" applyAlignment="1">
      <alignment horizontal="center" wrapText="1"/>
    </xf>
    <xf numFmtId="0" fontId="10" fillId="24" borderId="0" xfId="40" applyFont="1" applyFill="1" applyBorder="1"/>
    <xf numFmtId="0" fontId="11" fillId="25" borderId="0" xfId="0" applyFont="1" applyFill="1" applyBorder="1"/>
    <xf numFmtId="0" fontId="0" fillId="25" borderId="11" xfId="0" applyFill="1" applyBorder="1"/>
    <xf numFmtId="0" fontId="0" fillId="25" borderId="0" xfId="0" applyFill="1" applyBorder="1" applyAlignment="1">
      <alignment vertical="center"/>
    </xf>
    <xf numFmtId="0" fontId="4" fillId="25" borderId="11" xfId="0" applyFont="1" applyFill="1" applyBorder="1"/>
    <xf numFmtId="0" fontId="12" fillId="25" borderId="0" xfId="0" applyFont="1" applyFill="1" applyBorder="1"/>
    <xf numFmtId="0" fontId="8" fillId="25" borderId="0" xfId="0" applyFont="1" applyFill="1" applyBorder="1" applyAlignment="1">
      <alignment horizontal="left"/>
    </xf>
    <xf numFmtId="0" fontId="15" fillId="25" borderId="0" xfId="0" applyFont="1" applyFill="1" applyBorder="1" applyAlignment="1">
      <alignment horizontal="right"/>
    </xf>
    <xf numFmtId="164" fontId="17" fillId="25" borderId="0" xfId="0" applyNumberFormat="1" applyFont="1" applyFill="1" applyBorder="1" applyAlignment="1">
      <alignment horizontal="center"/>
    </xf>
    <xf numFmtId="164" fontId="11" fillId="25" borderId="0" xfId="40" applyNumberFormat="1" applyFont="1" applyFill="1" applyBorder="1" applyAlignment="1">
      <alignment horizontal="center" wrapText="1"/>
    </xf>
    <xf numFmtId="0" fontId="20" fillId="0" borderId="0" xfId="0" applyFont="1"/>
    <xf numFmtId="165" fontId="0" fillId="0" borderId="0" xfId="0" applyNumberFormat="1"/>
    <xf numFmtId="0" fontId="0" fillId="0" borderId="0" xfId="0" applyFill="1" applyBorder="1"/>
    <xf numFmtId="0" fontId="12" fillId="0" borderId="0" xfId="0" applyFont="1"/>
    <xf numFmtId="0" fontId="21" fillId="25" borderId="0" xfId="0" applyFont="1" applyFill="1" applyBorder="1" applyAlignment="1">
      <alignment horizontal="left"/>
    </xf>
    <xf numFmtId="0" fontId="15" fillId="25" borderId="0" xfId="0" applyFont="1" applyFill="1" applyBorder="1"/>
    <xf numFmtId="164" fontId="0" fillId="0" borderId="0" xfId="0" applyNumberFormat="1"/>
    <xf numFmtId="0" fontId="2" fillId="25" borderId="0" xfId="0" applyFont="1" applyFill="1" applyBorder="1"/>
    <xf numFmtId="0" fontId="16" fillId="25" borderId="0" xfId="0" applyFont="1" applyFill="1" applyBorder="1"/>
    <xf numFmtId="0" fontId="2" fillId="0" borderId="0" xfId="0" applyFont="1" applyAlignment="1">
      <alignment horizontal="right"/>
    </xf>
    <xf numFmtId="0" fontId="18" fillId="25" borderId="0" xfId="0" applyFont="1" applyFill="1" applyBorder="1" applyAlignment="1">
      <alignment horizontal="justify" vertical="top" wrapText="1"/>
    </xf>
    <xf numFmtId="0" fontId="0" fillId="25" borderId="0" xfId="0" applyFill="1" applyAlignment="1">
      <alignment readingOrder="1"/>
    </xf>
    <xf numFmtId="0" fontId="0" fillId="25" borderId="0" xfId="0" applyFill="1" applyBorder="1" applyAlignment="1">
      <alignment readingOrder="1"/>
    </xf>
    <xf numFmtId="0" fontId="0" fillId="25" borderId="0" xfId="0" applyFill="1" applyBorder="1" applyAlignment="1">
      <alignment readingOrder="2"/>
    </xf>
    <xf numFmtId="0" fontId="0" fillId="0" borderId="0" xfId="0" applyAlignment="1">
      <alignment readingOrder="2"/>
    </xf>
    <xf numFmtId="0" fontId="0" fillId="25" borderId="0" xfId="0" applyFill="1" applyAlignment="1">
      <alignment readingOrder="2"/>
    </xf>
    <xf numFmtId="0" fontId="2" fillId="25" borderId="0" xfId="0" applyFont="1" applyFill="1" applyAlignment="1">
      <alignment readingOrder="1"/>
    </xf>
    <xf numFmtId="0" fontId="2" fillId="25" borderId="0" xfId="0" applyFont="1" applyFill="1" applyBorder="1" applyAlignment="1">
      <alignment readingOrder="1"/>
    </xf>
    <xf numFmtId="0" fontId="2" fillId="25" borderId="0" xfId="0" applyFont="1" applyFill="1" applyAlignment="1">
      <alignment readingOrder="2"/>
    </xf>
    <xf numFmtId="0" fontId="2" fillId="0" borderId="0" xfId="0" applyFont="1" applyAlignment="1">
      <alignment readingOrder="2"/>
    </xf>
    <xf numFmtId="0" fontId="11" fillId="25" borderId="0" xfId="0" applyFont="1" applyFill="1" applyBorder="1" applyAlignment="1">
      <alignment horizontal="center" vertical="top" readingOrder="1"/>
    </xf>
    <xf numFmtId="0" fontId="11" fillId="25" borderId="0" xfId="0" applyFont="1" applyFill="1" applyBorder="1" applyAlignment="1">
      <alignment horizontal="right" readingOrder="1"/>
    </xf>
    <xf numFmtId="0" fontId="11" fillId="25" borderId="0" xfId="0" applyFont="1" applyFill="1" applyBorder="1" applyAlignment="1">
      <alignment horizontal="justify" vertical="top" readingOrder="1"/>
    </xf>
    <xf numFmtId="0" fontId="10" fillId="25" borderId="0" xfId="0" applyFont="1" applyFill="1" applyBorder="1" applyAlignment="1">
      <alignment readingOrder="1"/>
    </xf>
    <xf numFmtId="0" fontId="10" fillId="24" borderId="0" xfId="40" applyFont="1" applyFill="1" applyBorder="1" applyAlignment="1">
      <alignment readingOrder="1"/>
    </xf>
    <xf numFmtId="0" fontId="11" fillId="25" borderId="0" xfId="0" applyFont="1" applyFill="1" applyBorder="1" applyAlignment="1">
      <alignment readingOrder="1"/>
    </xf>
    <xf numFmtId="0" fontId="10" fillId="25" borderId="0" xfId="0" applyFont="1" applyFill="1" applyBorder="1" applyAlignment="1">
      <alignment horizontal="center" readingOrder="1"/>
    </xf>
    <xf numFmtId="164" fontId="11" fillId="24" borderId="0" xfId="40" applyNumberFormat="1" applyFont="1" applyFill="1" applyBorder="1" applyAlignment="1">
      <alignment horizontal="center" readingOrder="1"/>
    </xf>
    <xf numFmtId="0" fontId="2" fillId="0" borderId="0" xfId="0" applyFont="1" applyAlignment="1">
      <alignment horizontal="right" readingOrder="2"/>
    </xf>
    <xf numFmtId="0" fontId="28" fillId="25" borderId="0" xfId="0" applyFont="1" applyFill="1" applyBorder="1"/>
    <xf numFmtId="0" fontId="10" fillId="24" borderId="0" xfId="40" applyFont="1" applyFill="1" applyBorder="1" applyAlignment="1">
      <alignment horizontal="left" indent="1"/>
    </xf>
    <xf numFmtId="0" fontId="11" fillId="25" borderId="0" xfId="0" applyFont="1" applyFill="1" applyBorder="1" applyAlignment="1">
      <alignment horizontal="center" vertical="center" readingOrder="1"/>
    </xf>
    <xf numFmtId="0" fontId="11" fillId="25" borderId="0" xfId="0" applyFont="1" applyFill="1" applyBorder="1" applyAlignment="1">
      <alignment vertical="center" readingOrder="1"/>
    </xf>
    <xf numFmtId="0" fontId="11" fillId="25" borderId="0" xfId="0" applyFont="1" applyFill="1" applyBorder="1" applyAlignment="1">
      <alignment horizontal="right" vertical="center" readingOrder="1"/>
    </xf>
    <xf numFmtId="0" fontId="29" fillId="25" borderId="0" xfId="0" applyFont="1" applyFill="1"/>
    <xf numFmtId="0" fontId="29" fillId="25" borderId="0" xfId="0" applyFont="1" applyFill="1" applyBorder="1"/>
    <xf numFmtId="0" fontId="30" fillId="25" borderId="0" xfId="0" applyFont="1" applyFill="1" applyBorder="1" applyAlignment="1">
      <alignment horizontal="left"/>
    </xf>
    <xf numFmtId="0" fontId="29" fillId="0" borderId="0" xfId="0" applyFont="1"/>
    <xf numFmtId="3" fontId="0" fillId="0" borderId="0" xfId="0" applyNumberFormat="1"/>
    <xf numFmtId="165" fontId="12" fillId="0" borderId="0" xfId="0" applyNumberFormat="1" applyFont="1"/>
    <xf numFmtId="3" fontId="32" fillId="25" borderId="0" xfId="0" applyNumberFormat="1" applyFont="1" applyFill="1" applyBorder="1" applyAlignment="1">
      <alignment horizontal="center"/>
    </xf>
    <xf numFmtId="0" fontId="0" fillId="0" borderId="0" xfId="0" applyFill="1" applyBorder="1" applyAlignment="1">
      <alignment vertical="center"/>
    </xf>
    <xf numFmtId="165" fontId="0" fillId="0" borderId="0" xfId="0" applyNumberFormat="1" applyFill="1" applyBorder="1"/>
    <xf numFmtId="3" fontId="0" fillId="0" borderId="0" xfId="0" applyNumberFormat="1" applyFill="1" applyBorder="1"/>
    <xf numFmtId="0" fontId="24" fillId="24" borderId="0" xfId="40" applyFont="1" applyFill="1" applyBorder="1"/>
    <xf numFmtId="0" fontId="0" fillId="0" borderId="0" xfId="0" applyFill="1"/>
    <xf numFmtId="0" fontId="33" fillId="0" borderId="0" xfId="0" applyFont="1" applyAlignment="1">
      <alignment horizontal="center" wrapText="1"/>
    </xf>
    <xf numFmtId="164" fontId="0" fillId="25" borderId="0" xfId="0" applyNumberFormat="1" applyFill="1" applyBorder="1"/>
    <xf numFmtId="0" fontId="32" fillId="25" borderId="0" xfId="0" applyFont="1" applyFill="1" applyBorder="1" applyAlignment="1">
      <alignment horizontal="left"/>
    </xf>
    <xf numFmtId="3" fontId="37" fillId="25" borderId="0" xfId="0" applyNumberFormat="1" applyFont="1" applyFill="1" applyBorder="1" applyAlignment="1">
      <alignment horizontal="center"/>
    </xf>
    <xf numFmtId="3" fontId="32" fillId="25" borderId="0" xfId="0" applyNumberFormat="1" applyFont="1" applyFill="1" applyBorder="1" applyAlignment="1">
      <alignment horizontal="right"/>
    </xf>
    <xf numFmtId="0" fontId="29" fillId="25" borderId="0" xfId="0" applyFont="1" applyFill="1" applyAlignment="1">
      <alignment vertical="center"/>
    </xf>
    <xf numFmtId="0" fontId="32" fillId="25" borderId="0" xfId="0" applyFont="1" applyFill="1" applyBorder="1" applyAlignment="1">
      <alignment horizontal="left" vertical="center"/>
    </xf>
    <xf numFmtId="0" fontId="30" fillId="25" borderId="0" xfId="0" applyFont="1" applyFill="1" applyBorder="1" applyAlignment="1">
      <alignment horizontal="left" vertical="center"/>
    </xf>
    <xf numFmtId="3" fontId="32" fillId="25" borderId="0" xfId="0" applyNumberFormat="1" applyFont="1" applyFill="1" applyBorder="1" applyAlignment="1">
      <alignment horizontal="right" vertical="center"/>
    </xf>
    <xf numFmtId="0" fontId="29" fillId="0" borderId="0" xfId="0" applyFont="1" applyAlignment="1">
      <alignment vertical="center"/>
    </xf>
    <xf numFmtId="3" fontId="11" fillId="25" borderId="0" xfId="0" applyNumberFormat="1" applyFont="1" applyFill="1" applyBorder="1" applyAlignment="1">
      <alignment horizontal="right"/>
    </xf>
    <xf numFmtId="0" fontId="31" fillId="25" borderId="0" xfId="0" applyFont="1" applyFill="1" applyBorder="1"/>
    <xf numFmtId="0" fontId="26" fillId="25" borderId="0" xfId="0" applyFont="1" applyFill="1"/>
    <xf numFmtId="0" fontId="26" fillId="25" borderId="0" xfId="0" applyFont="1" applyFill="1" applyBorder="1"/>
    <xf numFmtId="0" fontId="26" fillId="0" borderId="0" xfId="0" applyFont="1"/>
    <xf numFmtId="3" fontId="15" fillId="25" borderId="0" xfId="0" applyNumberFormat="1" applyFont="1" applyFill="1"/>
    <xf numFmtId="0" fontId="28" fillId="24" borderId="0" xfId="40" applyFont="1" applyFill="1" applyBorder="1" applyAlignment="1">
      <alignment horizontal="left" vertical="center" indent="1"/>
    </xf>
    <xf numFmtId="0" fontId="20" fillId="0" borderId="0" xfId="0" applyFont="1" applyFill="1"/>
    <xf numFmtId="3" fontId="15" fillId="25" borderId="0" xfId="0" applyNumberFormat="1" applyFont="1" applyFill="1" applyBorder="1" applyAlignment="1">
      <alignment horizontal="right"/>
    </xf>
    <xf numFmtId="0" fontId="12" fillId="0" borderId="0" xfId="0" applyFont="1" applyFill="1" applyBorder="1"/>
    <xf numFmtId="0" fontId="12" fillId="25" borderId="0" xfId="0" applyFont="1" applyFill="1" applyBorder="1" applyAlignment="1">
      <alignment vertical="center"/>
    </xf>
    <xf numFmtId="0" fontId="11" fillId="25" borderId="0" xfId="0" applyFont="1" applyFill="1" applyBorder="1" applyAlignment="1">
      <alignment horizontal="right"/>
    </xf>
    <xf numFmtId="0" fontId="34" fillId="25" borderId="0" xfId="0" applyFont="1" applyFill="1" applyBorder="1" applyAlignment="1">
      <alignment horizontal="justify" vertical="center" readingOrder="1"/>
    </xf>
    <xf numFmtId="0" fontId="31" fillId="25" borderId="0" xfId="0" applyFont="1" applyFill="1" applyBorder="1" applyAlignment="1">
      <alignment vertical="center"/>
    </xf>
    <xf numFmtId="3" fontId="11" fillId="25" borderId="0" xfId="0" applyNumberFormat="1" applyFont="1" applyFill="1" applyBorder="1"/>
    <xf numFmtId="3" fontId="15" fillId="25" borderId="0" xfId="0" applyNumberFormat="1" applyFont="1" applyFill="1" applyBorder="1"/>
    <xf numFmtId="3" fontId="2" fillId="25" borderId="0" xfId="0" applyNumberFormat="1" applyFont="1" applyFill="1" applyBorder="1"/>
    <xf numFmtId="0" fontId="14" fillId="25" borderId="0" xfId="0" applyFont="1" applyFill="1" applyBorder="1" applyAlignment="1">
      <alignment vertical="center"/>
    </xf>
    <xf numFmtId="0" fontId="3" fillId="25" borderId="0" xfId="0" applyFont="1" applyFill="1" applyBorder="1" applyAlignment="1">
      <alignment vertical="center"/>
    </xf>
    <xf numFmtId="0" fontId="29" fillId="25" borderId="0" xfId="0" applyFont="1" applyFill="1" applyBorder="1" applyAlignment="1">
      <alignment vertical="center"/>
    </xf>
    <xf numFmtId="0" fontId="29" fillId="0" borderId="0" xfId="0" applyFont="1" applyFill="1" applyBorder="1"/>
    <xf numFmtId="3" fontId="36" fillId="0" borderId="0" xfId="0" applyNumberFormat="1" applyFont="1" applyFill="1" applyBorder="1"/>
    <xf numFmtId="164" fontId="0" fillId="0" borderId="0" xfId="0" applyNumberFormat="1" applyFill="1" applyBorder="1"/>
    <xf numFmtId="164" fontId="36" fillId="0" borderId="0" xfId="0" applyNumberFormat="1" applyFont="1" applyFill="1" applyBorder="1"/>
    <xf numFmtId="164" fontId="39" fillId="0" borderId="0" xfId="0" applyNumberFormat="1" applyFont="1" applyFill="1" applyBorder="1"/>
    <xf numFmtId="166" fontId="0" fillId="0" borderId="0" xfId="0" applyNumberFormat="1" applyFill="1" applyBorder="1"/>
    <xf numFmtId="0" fontId="26" fillId="0" borderId="0" xfId="0" applyFont="1" applyFill="1" applyBorder="1"/>
    <xf numFmtId="0" fontId="33" fillId="0" borderId="0" xfId="0" applyFont="1" applyFill="1" applyBorder="1" applyAlignment="1">
      <alignment horizontal="center" wrapText="1"/>
    </xf>
    <xf numFmtId="0" fontId="38" fillId="0" borderId="0" xfId="0" applyFont="1" applyFill="1" applyBorder="1" applyAlignment="1">
      <alignment horizontal="center" vertical="center" wrapText="1"/>
    </xf>
    <xf numFmtId="0" fontId="10" fillId="25" borderId="0" xfId="0" applyFont="1" applyFill="1" applyBorder="1" applyAlignment="1"/>
    <xf numFmtId="164" fontId="11" fillId="26" borderId="0" xfId="40" applyNumberFormat="1" applyFont="1" applyFill="1" applyBorder="1" applyAlignment="1">
      <alignment horizontal="center" wrapText="1"/>
    </xf>
    <xf numFmtId="164" fontId="10" fillId="24" borderId="0" xfId="40" applyNumberFormat="1" applyFont="1" applyFill="1" applyBorder="1" applyAlignment="1">
      <alignment horizontal="center" wrapText="1"/>
    </xf>
    <xf numFmtId="164" fontId="10" fillId="24" borderId="12" xfId="40" applyNumberFormat="1" applyFont="1" applyFill="1" applyBorder="1" applyAlignment="1">
      <alignment horizontal="center" wrapText="1"/>
    </xf>
    <xf numFmtId="164" fontId="10" fillId="24" borderId="10" xfId="40" applyNumberFormat="1" applyFont="1" applyFill="1" applyBorder="1" applyAlignment="1">
      <alignment horizontal="center" wrapText="1"/>
    </xf>
    <xf numFmtId="1" fontId="10" fillId="24" borderId="0" xfId="40" applyNumberFormat="1" applyFont="1" applyFill="1" applyBorder="1" applyAlignment="1">
      <alignment horizontal="center" wrapText="1"/>
    </xf>
    <xf numFmtId="1" fontId="10" fillId="24" borderId="15" xfId="40" applyNumberFormat="1" applyFont="1" applyFill="1" applyBorder="1" applyAlignment="1">
      <alignment horizontal="center" wrapText="1"/>
    </xf>
    <xf numFmtId="0" fontId="28" fillId="24" borderId="0" xfId="40" applyFont="1" applyFill="1" applyBorder="1"/>
    <xf numFmtId="167" fontId="11" fillId="24" borderId="0" xfId="40" applyNumberFormat="1" applyFont="1" applyFill="1" applyBorder="1" applyAlignment="1">
      <alignment horizontal="center" wrapText="1"/>
    </xf>
    <xf numFmtId="3" fontId="68" fillId="24" borderId="0" xfId="40" applyNumberFormat="1" applyFont="1" applyFill="1" applyBorder="1" applyAlignment="1">
      <alignment horizontal="right" wrapText="1"/>
    </xf>
    <xf numFmtId="0" fontId="10" fillId="24" borderId="0" xfId="40" applyFont="1" applyFill="1" applyBorder="1" applyAlignment="1">
      <alignment horizontal="center"/>
    </xf>
    <xf numFmtId="0" fontId="11" fillId="26" borderId="0" xfId="0" applyFont="1" applyFill="1" applyBorder="1"/>
    <xf numFmtId="164" fontId="15" fillId="27" borderId="0" xfId="40" applyNumberFormat="1" applyFont="1" applyFill="1" applyBorder="1" applyAlignment="1">
      <alignment horizontal="center" wrapText="1"/>
    </xf>
    <xf numFmtId="3" fontId="10" fillId="27" borderId="0" xfId="40" applyNumberFormat="1" applyFont="1" applyFill="1" applyBorder="1" applyAlignment="1">
      <alignment horizontal="right" wrapText="1"/>
    </xf>
    <xf numFmtId="3" fontId="11" fillId="27" borderId="0" xfId="40" applyNumberFormat="1" applyFont="1" applyFill="1" applyBorder="1" applyAlignment="1">
      <alignment horizontal="right" wrapText="1"/>
    </xf>
    <xf numFmtId="3" fontId="10" fillId="24" borderId="0" xfId="40" applyNumberFormat="1" applyFont="1" applyFill="1" applyBorder="1" applyAlignment="1">
      <alignment horizontal="right" wrapText="1"/>
    </xf>
    <xf numFmtId="3" fontId="11" fillId="24" borderId="0" xfId="40" applyNumberFormat="1" applyFont="1" applyFill="1" applyBorder="1" applyAlignment="1">
      <alignment horizontal="right" wrapText="1"/>
    </xf>
    <xf numFmtId="0" fontId="28" fillId="24" borderId="0" xfId="40" applyFont="1" applyFill="1" applyBorder="1" applyAlignment="1">
      <alignment wrapText="1"/>
    </xf>
    <xf numFmtId="0" fontId="15" fillId="24" borderId="0" xfId="40" applyFont="1" applyFill="1" applyBorder="1"/>
    <xf numFmtId="0" fontId="10" fillId="24" borderId="0" xfId="40" applyFont="1" applyFill="1" applyBorder="1" applyAlignment="1">
      <alignment horizontal="left" vertical="center" indent="1"/>
    </xf>
    <xf numFmtId="3" fontId="11" fillId="26" borderId="0" xfId="40" applyNumberFormat="1" applyFont="1" applyFill="1" applyBorder="1" applyAlignment="1">
      <alignment horizontal="right" wrapText="1"/>
    </xf>
    <xf numFmtId="0" fontId="15" fillId="27" borderId="0" xfId="40" applyFont="1" applyFill="1" applyBorder="1"/>
    <xf numFmtId="0" fontId="50" fillId="24" borderId="0" xfId="40" applyFont="1" applyFill="1" applyBorder="1" applyAlignment="1">
      <alignment wrapText="1"/>
    </xf>
    <xf numFmtId="164" fontId="68" fillId="24" borderId="0" xfId="40" applyNumberFormat="1" applyFont="1" applyFill="1" applyBorder="1" applyAlignment="1">
      <alignment horizontal="right" indent="1"/>
    </xf>
    <xf numFmtId="3" fontId="68" fillId="24" borderId="0" xfId="40" applyNumberFormat="1" applyFont="1" applyFill="1" applyBorder="1" applyAlignment="1">
      <alignment horizontal="right" vertical="center" wrapText="1"/>
    </xf>
    <xf numFmtId="0" fontId="69" fillId="25" borderId="0" xfId="0" applyFont="1" applyFill="1"/>
    <xf numFmtId="0" fontId="0" fillId="0" borderId="0" xfId="0"/>
    <xf numFmtId="3" fontId="11" fillId="29" borderId="0" xfId="60" applyNumberFormat="1" applyFont="1" applyFill="1" applyBorder="1" applyAlignment="1">
      <alignment horizontal="center" wrapText="1"/>
    </xf>
    <xf numFmtId="164" fontId="78" fillId="24" borderId="0" xfId="40" applyNumberFormat="1" applyFont="1" applyFill="1" applyBorder="1" applyAlignment="1">
      <alignment horizontal="center" wrapText="1"/>
    </xf>
    <xf numFmtId="164" fontId="71" fillId="24" borderId="0" xfId="40" applyNumberFormat="1" applyFont="1" applyFill="1" applyBorder="1" applyAlignment="1">
      <alignment horizontal="center" wrapText="1"/>
    </xf>
    <xf numFmtId="0" fontId="34" fillId="24" borderId="0" xfId="40" applyFont="1" applyFill="1" applyBorder="1"/>
    <xf numFmtId="169" fontId="35" fillId="24" borderId="0" xfId="40" applyNumberFormat="1" applyFont="1" applyFill="1" applyBorder="1" applyAlignment="1">
      <alignment horizontal="center" wrapText="1"/>
    </xf>
    <xf numFmtId="169" fontId="11" fillId="24" borderId="0" xfId="40" applyNumberFormat="1" applyFont="1" applyFill="1" applyBorder="1" applyAlignment="1">
      <alignment horizontal="center" wrapText="1"/>
    </xf>
    <xf numFmtId="168" fontId="11" fillId="24" borderId="0" xfId="40" applyNumberFormat="1" applyFont="1" applyFill="1" applyBorder="1" applyAlignment="1">
      <alignment horizontal="center" wrapText="1"/>
    </xf>
    <xf numFmtId="169" fontId="10" fillId="24" borderId="0" xfId="40" applyNumberFormat="1" applyFont="1" applyFill="1" applyBorder="1" applyAlignment="1">
      <alignment horizontal="center" wrapText="1"/>
    </xf>
    <xf numFmtId="168" fontId="10" fillId="24" borderId="0" xfId="40" applyNumberFormat="1" applyFont="1" applyFill="1" applyBorder="1" applyAlignment="1">
      <alignment horizontal="center" wrapText="1"/>
    </xf>
    <xf numFmtId="0" fontId="11" fillId="24" borderId="0" xfId="40" applyFont="1" applyFill="1" applyBorder="1" applyAlignment="1">
      <alignment horizontal="left"/>
    </xf>
    <xf numFmtId="0" fontId="11" fillId="24" borderId="0" xfId="40" applyFont="1" applyFill="1" applyBorder="1"/>
    <xf numFmtId="0" fontId="10" fillId="24" borderId="0" xfId="40" applyFont="1" applyFill="1" applyBorder="1" applyAlignment="1">
      <alignment horizontal="right"/>
    </xf>
    <xf numFmtId="0" fontId="15" fillId="24" borderId="0" xfId="40" applyFont="1" applyFill="1" applyBorder="1" applyAlignment="1">
      <alignment horizontal="left"/>
    </xf>
    <xf numFmtId="0" fontId="15" fillId="24" borderId="0" xfId="40" applyFont="1" applyFill="1" applyBorder="1" applyAlignment="1">
      <alignment horizontal="left" vertical="center" wrapText="1"/>
    </xf>
    <xf numFmtId="168" fontId="11" fillId="24" borderId="0" xfId="40" applyNumberFormat="1" applyFont="1" applyFill="1" applyBorder="1" applyAlignment="1">
      <alignment horizontal="right" wrapText="1"/>
    </xf>
    <xf numFmtId="167" fontId="11" fillId="24" borderId="0" xfId="40" applyNumberFormat="1" applyFont="1" applyFill="1" applyBorder="1" applyAlignment="1">
      <alignment horizontal="right" wrapText="1"/>
    </xf>
    <xf numFmtId="0" fontId="15" fillId="24" borderId="0" xfId="40" applyFont="1" applyFill="1" applyBorder="1" applyAlignment="1">
      <alignment horizontal="left" indent="1"/>
    </xf>
    <xf numFmtId="0" fontId="10" fillId="24" borderId="0" xfId="40" applyFont="1" applyFill="1" applyBorder="1" applyAlignment="1">
      <alignment horizontal="left" indent="1"/>
    </xf>
    <xf numFmtId="0" fontId="0" fillId="25" borderId="0" xfId="51" applyFont="1" applyFill="1"/>
    <xf numFmtId="0" fontId="0" fillId="0" borderId="0" xfId="51" applyFont="1"/>
    <xf numFmtId="0" fontId="0" fillId="26" borderId="0" xfId="51" applyFont="1" applyFill="1"/>
    <xf numFmtId="0" fontId="0" fillId="25" borderId="0" xfId="51" applyFont="1" applyFill="1" applyBorder="1"/>
    <xf numFmtId="0" fontId="0" fillId="26" borderId="0" xfId="51" applyFont="1" applyFill="1" applyAlignment="1">
      <alignment vertical="center"/>
    </xf>
    <xf numFmtId="0" fontId="0" fillId="25" borderId="0" xfId="51" applyFont="1" applyFill="1" applyAlignment="1">
      <alignment vertical="center"/>
    </xf>
    <xf numFmtId="0" fontId="0" fillId="0" borderId="0" xfId="51" applyFont="1" applyAlignment="1">
      <alignment vertical="center"/>
    </xf>
    <xf numFmtId="0" fontId="15" fillId="0" borderId="0" xfId="51" applyFont="1" applyBorder="1" applyAlignment="1">
      <alignment vertical="top"/>
    </xf>
    <xf numFmtId="0" fontId="9" fillId="25" borderId="0" xfId="51" applyFont="1" applyFill="1" applyBorder="1"/>
    <xf numFmtId="0" fontId="4" fillId="25" borderId="0" xfId="51" applyFont="1" applyFill="1" applyBorder="1"/>
    <xf numFmtId="0" fontId="10" fillId="25" borderId="12" xfId="51" applyFont="1" applyFill="1" applyBorder="1" applyAlignment="1">
      <alignment horizontal="center" vertical="center"/>
    </xf>
    <xf numFmtId="167" fontId="11" fillId="24" borderId="0" xfId="61" applyNumberFormat="1" applyFont="1" applyFill="1" applyBorder="1" applyAlignment="1">
      <alignment horizontal="center" wrapText="1"/>
    </xf>
    <xf numFmtId="0" fontId="10" fillId="25" borderId="0" xfId="51" applyFont="1" applyFill="1" applyBorder="1" applyAlignment="1">
      <alignment horizontal="center" vertical="center"/>
    </xf>
    <xf numFmtId="0" fontId="10" fillId="25" borderId="15" xfId="51" applyFont="1" applyFill="1" applyBorder="1" applyAlignment="1">
      <alignment horizontal="center" vertical="center"/>
    </xf>
    <xf numFmtId="49" fontId="10" fillId="25" borderId="15" xfId="51" applyNumberFormat="1" applyFont="1" applyFill="1" applyBorder="1" applyAlignment="1">
      <alignment horizontal="center" vertical="center" wrapText="1"/>
    </xf>
    <xf numFmtId="49" fontId="10" fillId="25" borderId="0" xfId="51" applyNumberFormat="1" applyFont="1" applyFill="1" applyBorder="1" applyAlignment="1">
      <alignment horizontal="center" vertical="center" wrapText="1"/>
    </xf>
    <xf numFmtId="49" fontId="0" fillId="25" borderId="0" xfId="51" applyNumberFormat="1" applyFont="1" applyFill="1"/>
    <xf numFmtId="0" fontId="8" fillId="26" borderId="0" xfId="51" applyFont="1" applyFill="1" applyAlignment="1">
      <alignment horizontal="center"/>
    </xf>
    <xf numFmtId="0" fontId="10" fillId="24" borderId="0" xfId="61" applyFont="1" applyFill="1" applyBorder="1" applyAlignment="1">
      <alignment horizontal="left" indent="1"/>
    </xf>
    <xf numFmtId="0" fontId="15" fillId="25" borderId="0" xfId="51" applyFont="1" applyFill="1" applyBorder="1" applyAlignment="1">
      <alignment horizontal="center"/>
    </xf>
    <xf numFmtId="1" fontId="15" fillId="25" borderId="10" xfId="51" applyNumberFormat="1" applyFont="1" applyFill="1" applyBorder="1" applyAlignment="1">
      <alignment horizontal="center"/>
    </xf>
    <xf numFmtId="3" fontId="15" fillId="24" borderId="0" xfId="61" applyNumberFormat="1" applyFont="1" applyFill="1" applyBorder="1" applyAlignment="1">
      <alignment horizontal="center" wrapText="1"/>
    </xf>
    <xf numFmtId="0" fontId="8" fillId="25" borderId="0" xfId="51" applyFont="1" applyFill="1" applyAlignment="1">
      <alignment horizontal="center"/>
    </xf>
    <xf numFmtId="0" fontId="8" fillId="0" borderId="0" xfId="51" applyFont="1" applyAlignment="1">
      <alignment horizontal="center"/>
    </xf>
    <xf numFmtId="0" fontId="12" fillId="26" borderId="0" xfId="51" applyFont="1" applyFill="1"/>
    <xf numFmtId="0" fontId="11" fillId="24" borderId="0" xfId="61" applyFont="1" applyFill="1" applyBorder="1" applyAlignment="1">
      <alignment horizontal="left" indent="1"/>
    </xf>
    <xf numFmtId="4" fontId="11" fillId="27" borderId="0" xfId="61" applyNumberFormat="1" applyFont="1" applyFill="1" applyBorder="1" applyAlignment="1">
      <alignment horizontal="right" wrapText="1" indent="4"/>
    </xf>
    <xf numFmtId="0" fontId="12" fillId="0" borderId="0" xfId="51" applyFont="1"/>
    <xf numFmtId="0" fontId="23" fillId="26" borderId="0" xfId="51" applyFont="1" applyFill="1"/>
    <xf numFmtId="0" fontId="9" fillId="25" borderId="0" xfId="51" applyFont="1" applyFill="1" applyBorder="1" applyAlignment="1"/>
    <xf numFmtId="0" fontId="23" fillId="0" borderId="0" xfId="51" applyFont="1"/>
    <xf numFmtId="0" fontId="51" fillId="26" borderId="0" xfId="51" applyFont="1" applyFill="1" applyAlignment="1">
      <alignment horizontal="center"/>
    </xf>
    <xf numFmtId="0" fontId="51" fillId="0" borderId="0" xfId="51" applyFont="1" applyAlignment="1">
      <alignment horizontal="center"/>
    </xf>
    <xf numFmtId="0" fontId="1" fillId="26" borderId="0" xfId="51" applyFont="1" applyFill="1"/>
    <xf numFmtId="0" fontId="1" fillId="0" borderId="0" xfId="51" applyFont="1"/>
    <xf numFmtId="0" fontId="49" fillId="26" borderId="0" xfId="51" applyFont="1" applyFill="1"/>
    <xf numFmtId="0" fontId="27" fillId="25" borderId="0" xfId="51" applyFont="1" applyFill="1" applyBorder="1"/>
    <xf numFmtId="4" fontId="10" fillId="27" borderId="0" xfId="61" applyNumberFormat="1" applyFont="1" applyFill="1" applyBorder="1" applyAlignment="1">
      <alignment horizontal="right" wrapText="1" indent="4"/>
    </xf>
    <xf numFmtId="0" fontId="49" fillId="0" borderId="0" xfId="51" applyFont="1"/>
    <xf numFmtId="0" fontId="82" fillId="26" borderId="0" xfId="51" applyFont="1" applyFill="1"/>
    <xf numFmtId="0" fontId="82" fillId="0" borderId="0" xfId="51" applyFont="1"/>
    <xf numFmtId="3" fontId="15" fillId="25" borderId="0" xfId="51" applyNumberFormat="1" applyFont="1" applyFill="1" applyBorder="1" applyAlignment="1">
      <alignment horizontal="center"/>
    </xf>
    <xf numFmtId="0" fontId="69" fillId="26" borderId="0" xfId="51" applyFont="1" applyFill="1"/>
    <xf numFmtId="0" fontId="69" fillId="25" borderId="0" xfId="51" applyFont="1" applyFill="1"/>
    <xf numFmtId="0" fontId="69" fillId="0" borderId="0" xfId="51" applyFont="1"/>
    <xf numFmtId="0" fontId="8" fillId="26" borderId="0" xfId="51" applyFont="1" applyFill="1"/>
    <xf numFmtId="0" fontId="1" fillId="24" borderId="0" xfId="61" applyFont="1" applyFill="1" applyBorder="1" applyAlignment="1">
      <alignment horizontal="left" indent="1"/>
    </xf>
    <xf numFmtId="0" fontId="15" fillId="24" borderId="0" xfId="61" applyFont="1" applyFill="1" applyBorder="1" applyAlignment="1">
      <alignment horizontal="left" indent="1"/>
    </xf>
    <xf numFmtId="0" fontId="15" fillId="25" borderId="0" xfId="51" applyFont="1" applyFill="1" applyBorder="1"/>
    <xf numFmtId="1" fontId="15" fillId="24" borderId="0" xfId="61" applyNumberFormat="1" applyFont="1" applyFill="1" applyBorder="1" applyAlignment="1">
      <alignment horizontal="center" wrapText="1"/>
    </xf>
    <xf numFmtId="165" fontId="15" fillId="24" borderId="0" xfId="61" applyNumberFormat="1" applyFont="1" applyFill="1" applyBorder="1" applyAlignment="1">
      <alignment horizontal="center" wrapText="1"/>
    </xf>
    <xf numFmtId="0" fontId="8" fillId="25" borderId="0" xfId="51" applyFont="1" applyFill="1"/>
    <xf numFmtId="0" fontId="8" fillId="0" borderId="0" xfId="51" applyFont="1"/>
    <xf numFmtId="3" fontId="72" fillId="25" borderId="0" xfId="51" applyNumberFormat="1" applyFont="1" applyFill="1" applyBorder="1" applyAlignment="1">
      <alignment horizontal="center"/>
    </xf>
    <xf numFmtId="0" fontId="74" fillId="25" borderId="0" xfId="51" applyFont="1" applyFill="1" applyBorder="1" applyAlignment="1"/>
    <xf numFmtId="0" fontId="34" fillId="24" borderId="0" xfId="61" applyFont="1" applyFill="1" applyBorder="1"/>
    <xf numFmtId="0" fontId="10" fillId="24" borderId="0" xfId="61" applyFont="1" applyFill="1" applyBorder="1"/>
    <xf numFmtId="0" fontId="2" fillId="0" borderId="0" xfId="51" applyFont="1" applyAlignment="1">
      <alignment horizontal="right"/>
    </xf>
    <xf numFmtId="0" fontId="1" fillId="25" borderId="0" xfId="62" applyFill="1"/>
    <xf numFmtId="0" fontId="1" fillId="0" borderId="0" xfId="62"/>
    <xf numFmtId="0" fontId="1" fillId="25" borderId="0" xfId="62" applyFill="1" applyBorder="1"/>
    <xf numFmtId="0" fontId="12" fillId="25" borderId="0" xfId="62" applyFont="1" applyFill="1" applyBorder="1"/>
    <xf numFmtId="0" fontId="1" fillId="25" borderId="0" xfId="62" applyFill="1" applyAlignment="1">
      <alignment vertical="center"/>
    </xf>
    <xf numFmtId="0" fontId="1" fillId="25" borderId="0" xfId="62" applyFill="1" applyBorder="1" applyAlignment="1">
      <alignment vertical="center"/>
    </xf>
    <xf numFmtId="0" fontId="1" fillId="0" borderId="0" xfId="62" applyAlignment="1">
      <alignment vertical="center"/>
    </xf>
    <xf numFmtId="0" fontId="11" fillId="25" borderId="0" xfId="62" applyFont="1" applyFill="1" applyBorder="1" applyAlignment="1">
      <alignment vertical="center"/>
    </xf>
    <xf numFmtId="0" fontId="9" fillId="25" borderId="0" xfId="62" applyFont="1" applyFill="1" applyBorder="1"/>
    <xf numFmtId="0" fontId="4" fillId="25" borderId="0" xfId="62" applyFont="1" applyFill="1" applyBorder="1"/>
    <xf numFmtId="0" fontId="10" fillId="25" borderId="0" xfId="62" applyFont="1" applyFill="1" applyBorder="1" applyAlignment="1"/>
    <xf numFmtId="0" fontId="11" fillId="25" borderId="0" xfId="62" applyFont="1" applyFill="1" applyBorder="1"/>
    <xf numFmtId="0" fontId="12" fillId="25" borderId="0" xfId="62" applyFont="1" applyFill="1"/>
    <xf numFmtId="0" fontId="12" fillId="0" borderId="0" xfId="62" applyFont="1"/>
    <xf numFmtId="167" fontId="11" fillId="25" borderId="0" xfId="62" applyNumberFormat="1" applyFont="1" applyFill="1" applyBorder="1" applyAlignment="1">
      <alignment horizontal="center"/>
    </xf>
    <xf numFmtId="167" fontId="11" fillId="25" borderId="0" xfId="62" applyNumberFormat="1" applyFont="1" applyFill="1" applyBorder="1" applyAlignment="1">
      <alignment horizontal="right" indent="1"/>
    </xf>
    <xf numFmtId="3" fontId="1" fillId="0" borderId="0" xfId="62" applyNumberFormat="1"/>
    <xf numFmtId="167" fontId="11" fillId="25" borderId="0" xfId="62" applyNumberFormat="1" applyFont="1" applyFill="1" applyBorder="1" applyAlignment="1">
      <alignment horizontal="right" indent="2"/>
    </xf>
    <xf numFmtId="0" fontId="10" fillId="25" borderId="0" xfId="62" applyFont="1" applyFill="1" applyBorder="1" applyAlignment="1">
      <alignment horizontal="center" vertical="center"/>
    </xf>
    <xf numFmtId="0" fontId="48" fillId="25" borderId="0" xfId="62" applyFont="1" applyFill="1" applyBorder="1" applyAlignment="1">
      <alignment horizontal="left" vertical="center"/>
    </xf>
    <xf numFmtId="0" fontId="2" fillId="25" borderId="0" xfId="62" applyFont="1" applyFill="1" applyBorder="1"/>
    <xf numFmtId="0" fontId="2" fillId="0" borderId="0" xfId="62" applyFont="1"/>
    <xf numFmtId="164" fontId="65" fillId="24" borderId="0" xfId="40" applyNumberFormat="1" applyFont="1" applyFill="1" applyBorder="1" applyAlignment="1">
      <alignment horizontal="center" wrapText="1"/>
    </xf>
    <xf numFmtId="164" fontId="15" fillId="25" borderId="0" xfId="40" applyNumberFormat="1" applyFont="1" applyFill="1" applyBorder="1" applyAlignment="1">
      <alignment horizontal="right" wrapText="1"/>
    </xf>
    <xf numFmtId="3" fontId="65" fillId="24" borderId="0" xfId="40" applyNumberFormat="1" applyFont="1" applyFill="1" applyBorder="1" applyAlignment="1">
      <alignment horizontal="center" wrapText="1"/>
    </xf>
    <xf numFmtId="3" fontId="15" fillId="25" borderId="0" xfId="40" applyNumberFormat="1" applyFont="1" applyFill="1" applyBorder="1" applyAlignment="1">
      <alignment horizontal="right" wrapText="1"/>
    </xf>
    <xf numFmtId="164" fontId="15" fillId="24" borderId="0" xfId="40" applyNumberFormat="1" applyFont="1" applyFill="1" applyBorder="1" applyAlignment="1">
      <alignment horizontal="right" wrapText="1"/>
    </xf>
    <xf numFmtId="0" fontId="10" fillId="24" borderId="0" xfId="40" quotePrefix="1" applyFont="1" applyFill="1" applyBorder="1" applyAlignment="1">
      <alignment horizontal="left"/>
    </xf>
    <xf numFmtId="167" fontId="86" fillId="24" borderId="0" xfId="40" applyNumberFormat="1" applyFont="1" applyFill="1" applyBorder="1" applyAlignment="1">
      <alignment horizontal="center" wrapText="1"/>
    </xf>
    <xf numFmtId="167" fontId="65" fillId="24" borderId="0" xfId="40" applyNumberFormat="1" applyFont="1" applyFill="1" applyBorder="1" applyAlignment="1">
      <alignment horizontal="center" wrapText="1"/>
    </xf>
    <xf numFmtId="167" fontId="15" fillId="25" borderId="0" xfId="40" applyNumberFormat="1" applyFont="1" applyFill="1" applyBorder="1" applyAlignment="1">
      <alignment horizontal="right" wrapText="1"/>
    </xf>
    <xf numFmtId="167" fontId="65" fillId="25" borderId="0" xfId="40" applyNumberFormat="1" applyFont="1" applyFill="1" applyBorder="1" applyAlignment="1">
      <alignment horizontal="right" wrapText="1"/>
    </xf>
    <xf numFmtId="0" fontId="10" fillId="24" borderId="0" xfId="40" quotePrefix="1" applyFont="1" applyFill="1" applyBorder="1" applyAlignment="1">
      <alignment horizontal="left" indent="1"/>
    </xf>
    <xf numFmtId="164" fontId="10" fillId="24" borderId="0" xfId="40" applyNumberFormat="1" applyFont="1" applyFill="1" applyBorder="1" applyAlignment="1">
      <alignment horizontal="right" wrapText="1" indent="2"/>
    </xf>
    <xf numFmtId="164" fontId="11" fillId="24" borderId="0" xfId="40" applyNumberFormat="1" applyFont="1" applyFill="1" applyBorder="1" applyAlignment="1">
      <alignment horizontal="right" wrapText="1" indent="2"/>
    </xf>
    <xf numFmtId="3" fontId="11" fillId="24" borderId="0" xfId="40" applyNumberFormat="1" applyFont="1" applyFill="1" applyBorder="1" applyAlignment="1">
      <alignment horizontal="center" wrapText="1"/>
    </xf>
    <xf numFmtId="0" fontId="10" fillId="25" borderId="0" xfId="0" applyFont="1" applyFill="1" applyBorder="1" applyAlignment="1">
      <alignment horizontal="center" vertical="center"/>
    </xf>
    <xf numFmtId="166" fontId="10" fillId="24" borderId="0" xfId="40" applyNumberFormat="1" applyFont="1" applyFill="1" applyBorder="1" applyAlignment="1">
      <alignment horizontal="center" wrapText="1"/>
    </xf>
    <xf numFmtId="0" fontId="15" fillId="24" borderId="0" xfId="40" applyFont="1" applyFill="1" applyBorder="1" applyAlignment="1">
      <alignment vertical="top" wrapText="1"/>
    </xf>
    <xf numFmtId="0" fontId="15" fillId="0" borderId="0" xfId="40" applyFont="1" applyFill="1" applyBorder="1" applyAlignment="1">
      <alignment vertical="top" wrapText="1"/>
    </xf>
    <xf numFmtId="0" fontId="56" fillId="25" borderId="0" xfId="62" applyFont="1" applyFill="1"/>
    <xf numFmtId="0" fontId="56" fillId="25" borderId="0" xfId="62" applyFont="1" applyFill="1" applyBorder="1"/>
    <xf numFmtId="0" fontId="56" fillId="0" borderId="0" xfId="62" applyFont="1"/>
    <xf numFmtId="0" fontId="28" fillId="25" borderId="0" xfId="62" applyFont="1" applyFill="1" applyBorder="1"/>
    <xf numFmtId="0" fontId="1" fillId="0" borderId="0" xfId="62" applyBorder="1"/>
    <xf numFmtId="0" fontId="15" fillId="26" borderId="0" xfId="0" applyFont="1" applyFill="1" applyBorder="1" applyAlignment="1">
      <alignment horizontal="right"/>
    </xf>
    <xf numFmtId="0" fontId="11" fillId="25" borderId="0" xfId="62" applyFont="1" applyFill="1" applyBorder="1" applyAlignment="1">
      <alignment horizontal="left" indent="2"/>
    </xf>
    <xf numFmtId="0" fontId="1" fillId="25" borderId="0" xfId="62" applyFill="1" applyAlignment="1"/>
    <xf numFmtId="0" fontId="1" fillId="25" borderId="0" xfId="62" applyFill="1" applyBorder="1" applyAlignment="1"/>
    <xf numFmtId="0" fontId="1" fillId="0" borderId="0" xfId="62" applyAlignment="1"/>
    <xf numFmtId="164" fontId="15" fillId="26" borderId="0" xfId="40" applyNumberFormat="1" applyFont="1" applyFill="1" applyBorder="1" applyAlignment="1">
      <alignment horizontal="right" wrapText="1"/>
    </xf>
    <xf numFmtId="0" fontId="69" fillId="25" borderId="0" xfId="62" applyFont="1" applyFill="1"/>
    <xf numFmtId="0" fontId="1" fillId="0" borderId="0" xfId="62" applyFill="1" applyBorder="1"/>
    <xf numFmtId="0" fontId="15" fillId="25" borderId="0" xfId="62" applyFont="1" applyFill="1" applyBorder="1"/>
    <xf numFmtId="0" fontId="15" fillId="25" borderId="0" xfId="62" applyFont="1" applyFill="1" applyBorder="1" applyAlignment="1">
      <alignment vertical="top" wrapText="1"/>
    </xf>
    <xf numFmtId="0" fontId="61" fillId="25" borderId="0" xfId="62" applyFont="1" applyFill="1" applyBorder="1" applyAlignment="1">
      <alignment wrapText="1"/>
    </xf>
    <xf numFmtId="0" fontId="1" fillId="0" borderId="0" xfId="62" applyFill="1" applyBorder="1" applyAlignment="1"/>
    <xf numFmtId="0" fontId="69" fillId="25" borderId="0" xfId="62" applyFont="1" applyFill="1" applyBorder="1" applyAlignment="1">
      <alignment vertical="center"/>
    </xf>
    <xf numFmtId="0" fontId="70" fillId="25" borderId="0" xfId="62" applyFont="1" applyFill="1" applyBorder="1" applyAlignment="1">
      <alignment vertical="center"/>
    </xf>
    <xf numFmtId="0" fontId="74" fillId="25" borderId="0" xfId="62" applyFont="1" applyFill="1" applyBorder="1" applyAlignment="1">
      <alignment horizontal="left" vertical="center" indent="1"/>
    </xf>
    <xf numFmtId="3" fontId="10" fillId="25" borderId="0" xfId="62" applyNumberFormat="1" applyFont="1" applyFill="1" applyBorder="1" applyAlignment="1">
      <alignment horizontal="right" indent="2"/>
    </xf>
    <xf numFmtId="3" fontId="11" fillId="25" borderId="0" xfId="62" applyNumberFormat="1" applyFont="1" applyFill="1" applyBorder="1" applyAlignment="1">
      <alignment horizontal="right" indent="2"/>
    </xf>
    <xf numFmtId="0" fontId="69" fillId="0" borderId="0" xfId="62" applyFont="1" applyAlignment="1"/>
    <xf numFmtId="3" fontId="48" fillId="25" borderId="0" xfId="62" applyNumberFormat="1" applyFont="1" applyFill="1" applyBorder="1" applyAlignment="1">
      <alignment horizontal="right"/>
    </xf>
    <xf numFmtId="0" fontId="69" fillId="25" borderId="0" xfId="62" applyFont="1" applyFill="1" applyAlignment="1"/>
    <xf numFmtId="0" fontId="69" fillId="25" borderId="0" xfId="62" applyFont="1" applyFill="1" applyBorder="1" applyAlignment="1"/>
    <xf numFmtId="3" fontId="17" fillId="25" borderId="0" xfId="62" applyNumberFormat="1" applyFont="1" applyFill="1" applyBorder="1" applyAlignment="1">
      <alignment horizontal="right"/>
    </xf>
    <xf numFmtId="0" fontId="69" fillId="0" borderId="0" xfId="62" applyFont="1"/>
    <xf numFmtId="0" fontId="64" fillId="25" borderId="0" xfId="62" applyFont="1" applyFill="1" applyBorder="1" applyAlignment="1">
      <alignment horizontal="center"/>
    </xf>
    <xf numFmtId="0" fontId="69" fillId="25" borderId="0" xfId="62" applyFont="1" applyFill="1" applyBorder="1"/>
    <xf numFmtId="164" fontId="68" fillId="25" borderId="0" xfId="62" applyNumberFormat="1" applyFont="1" applyFill="1" applyBorder="1" applyAlignment="1">
      <alignment horizontal="right" indent="2"/>
    </xf>
    <xf numFmtId="3" fontId="10" fillId="28" borderId="0" xfId="62" applyNumberFormat="1" applyFont="1" applyFill="1" applyBorder="1" applyAlignment="1">
      <alignment horizontal="center"/>
    </xf>
    <xf numFmtId="165" fontId="11" fillId="27" borderId="0" xfId="61" applyNumberFormat="1" applyFont="1" applyFill="1" applyBorder="1" applyAlignment="1">
      <alignment horizontal="center" wrapText="1"/>
    </xf>
    <xf numFmtId="165" fontId="10" fillId="27" borderId="0" xfId="61" applyNumberFormat="1" applyFont="1" applyFill="1" applyBorder="1" applyAlignment="1">
      <alignment horizontal="center" wrapText="1"/>
    </xf>
    <xf numFmtId="165" fontId="83" fillId="27" borderId="0" xfId="61" applyNumberFormat="1" applyFont="1" applyFill="1" applyBorder="1" applyAlignment="1">
      <alignment horizontal="center" wrapText="1"/>
    </xf>
    <xf numFmtId="0" fontId="11" fillId="25" borderId="0" xfId="0" applyNumberFormat="1" applyFont="1" applyFill="1" applyBorder="1" applyAlignment="1"/>
    <xf numFmtId="0" fontId="11" fillId="25" borderId="0" xfId="62" applyFont="1" applyFill="1" applyBorder="1" applyAlignment="1">
      <alignment horizontal="right"/>
    </xf>
    <xf numFmtId="0" fontId="56" fillId="25" borderId="0" xfId="0" applyFont="1" applyFill="1"/>
    <xf numFmtId="0" fontId="56" fillId="25" borderId="0" xfId="0" applyFont="1" applyFill="1" applyBorder="1"/>
    <xf numFmtId="0" fontId="56" fillId="0" borderId="0" xfId="0" applyFont="1"/>
    <xf numFmtId="3" fontId="10" fillId="25" borderId="12" xfId="63" applyNumberFormat="1" applyFont="1" applyFill="1" applyBorder="1" applyAlignment="1">
      <alignment horizontal="left"/>
    </xf>
    <xf numFmtId="0" fontId="8" fillId="25" borderId="0" xfId="63" applyFont="1" applyFill="1" applyBorder="1" applyAlignment="1">
      <alignment horizontal="left"/>
    </xf>
    <xf numFmtId="3" fontId="8" fillId="25" borderId="14" xfId="63" applyNumberFormat="1" applyFont="1" applyFill="1" applyBorder="1" applyAlignment="1">
      <alignment horizontal="left"/>
    </xf>
    <xf numFmtId="0" fontId="15" fillId="25" borderId="11" xfId="63" applyFont="1" applyFill="1" applyBorder="1" applyAlignment="1">
      <alignment horizontal="right"/>
    </xf>
    <xf numFmtId="0" fontId="5" fillId="25" borderId="11" xfId="63" applyFont="1" applyFill="1" applyBorder="1" applyAlignment="1"/>
    <xf numFmtId="49" fontId="11" fillId="25" borderId="0" xfId="63" applyNumberFormat="1" applyFont="1" applyFill="1" applyBorder="1" applyAlignment="1">
      <alignment horizontal="left"/>
    </xf>
    <xf numFmtId="3" fontId="47" fillId="25" borderId="0" xfId="63" applyNumberFormat="1" applyFont="1" applyFill="1" applyBorder="1" applyAlignment="1">
      <alignment horizontal="right"/>
    </xf>
    <xf numFmtId="0" fontId="2" fillId="0" borderId="0" xfId="63" applyFont="1" applyAlignment="1"/>
    <xf numFmtId="0" fontId="62" fillId="25" borderId="11" xfId="0" applyFont="1" applyFill="1" applyBorder="1"/>
    <xf numFmtId="0" fontId="15" fillId="25" borderId="0" xfId="62" applyFont="1" applyFill="1" applyBorder="1" applyAlignment="1">
      <alignment horizontal="right" indent="2"/>
    </xf>
    <xf numFmtId="0" fontId="0" fillId="26" borderId="0" xfId="0" applyFill="1"/>
    <xf numFmtId="0" fontId="9" fillId="26" borderId="0" xfId="0" applyFont="1" applyFill="1" applyBorder="1"/>
    <xf numFmtId="0" fontId="10" fillId="25" borderId="0" xfId="0" applyFont="1" applyFill="1" applyBorder="1" applyAlignment="1">
      <alignment horizontal="right"/>
    </xf>
    <xf numFmtId="0" fontId="11" fillId="25" borderId="0" xfId="0" applyFont="1" applyFill="1" applyBorder="1" applyAlignment="1">
      <alignment horizontal="left" indent="2"/>
    </xf>
    <xf numFmtId="0" fontId="11" fillId="25" borderId="0" xfId="0" applyFont="1" applyFill="1" applyBorder="1" applyAlignment="1">
      <alignment vertical="center"/>
    </xf>
    <xf numFmtId="0" fontId="0" fillId="0" borderId="0" xfId="0" applyAlignment="1">
      <alignment vertical="top"/>
    </xf>
    <xf numFmtId="0" fontId="11" fillId="0" borderId="0" xfId="0" applyFont="1"/>
    <xf numFmtId="0" fontId="12" fillId="25" borderId="0" xfId="0" applyFont="1" applyFill="1"/>
    <xf numFmtId="0" fontId="10" fillId="25" borderId="0" xfId="0" applyFont="1" applyFill="1" applyBorder="1" applyAlignment="1">
      <alignment horizontal="left"/>
    </xf>
    <xf numFmtId="165" fontId="15" fillId="25" borderId="0" xfId="0" applyNumberFormat="1" applyFont="1" applyFill="1" applyBorder="1" applyAlignment="1">
      <alignment horizontal="right"/>
    </xf>
    <xf numFmtId="3" fontId="11" fillId="25" borderId="0" xfId="0" applyNumberFormat="1" applyFont="1" applyFill="1" applyBorder="1" applyAlignment="1">
      <alignment horizontal="center"/>
    </xf>
    <xf numFmtId="0" fontId="10" fillId="26" borderId="0" xfId="0" applyFont="1" applyFill="1" applyBorder="1" applyAlignment="1">
      <alignment horizontal="center"/>
    </xf>
    <xf numFmtId="0" fontId="10" fillId="26" borderId="12" xfId="0" applyFont="1" applyFill="1" applyBorder="1" applyAlignment="1">
      <alignment horizontal="center"/>
    </xf>
    <xf numFmtId="0" fontId="10" fillId="24" borderId="0" xfId="40" applyFont="1" applyFill="1" applyBorder="1"/>
    <xf numFmtId="0" fontId="1" fillId="25" borderId="0" xfId="63" applyFill="1" applyAlignment="1"/>
    <xf numFmtId="0" fontId="1" fillId="0" borderId="0" xfId="63" applyAlignment="1"/>
    <xf numFmtId="0" fontId="1" fillId="25" borderId="12" xfId="63" applyFill="1" applyBorder="1" applyAlignment="1"/>
    <xf numFmtId="0" fontId="1" fillId="25" borderId="0" xfId="63" applyFill="1" applyBorder="1" applyAlignment="1"/>
    <xf numFmtId="0" fontId="1" fillId="25" borderId="11" xfId="63" applyFill="1" applyBorder="1" applyAlignment="1"/>
    <xf numFmtId="0" fontId="1" fillId="25" borderId="13" xfId="63" applyFill="1" applyBorder="1" applyAlignment="1"/>
    <xf numFmtId="0" fontId="1" fillId="0" borderId="0" xfId="63"/>
    <xf numFmtId="0" fontId="1" fillId="25" borderId="0" xfId="63" applyFill="1" applyBorder="1"/>
    <xf numFmtId="0" fontId="70" fillId="25" borderId="0" xfId="0" applyFont="1" applyFill="1"/>
    <xf numFmtId="3" fontId="10" fillId="25" borderId="0" xfId="0" applyNumberFormat="1" applyFont="1" applyFill="1" applyBorder="1" applyAlignment="1">
      <alignment horizontal="center"/>
    </xf>
    <xf numFmtId="1" fontId="10" fillId="25" borderId="0" xfId="0" applyNumberFormat="1" applyFont="1" applyFill="1" applyBorder="1" applyAlignment="1">
      <alignment horizontal="center"/>
    </xf>
    <xf numFmtId="3" fontId="15" fillId="26" borderId="0" xfId="40" applyNumberFormat="1" applyFont="1" applyFill="1" applyBorder="1" applyAlignment="1">
      <alignment horizontal="right" wrapText="1"/>
    </xf>
    <xf numFmtId="167" fontId="15" fillId="26" borderId="0" xfId="40" applyNumberFormat="1" applyFont="1" applyFill="1" applyBorder="1" applyAlignment="1">
      <alignment horizontal="right" wrapText="1"/>
    </xf>
    <xf numFmtId="167" fontId="11" fillId="27" borderId="0" xfId="40" applyNumberFormat="1" applyFont="1" applyFill="1" applyBorder="1" applyAlignment="1">
      <alignment horizontal="right" wrapText="1"/>
    </xf>
    <xf numFmtId="167" fontId="11" fillId="24" borderId="0" xfId="40" applyNumberFormat="1" applyFont="1" applyFill="1" applyBorder="1" applyAlignment="1">
      <alignment horizontal="right" wrapText="1" indent="1"/>
    </xf>
    <xf numFmtId="0" fontId="28" fillId="25" borderId="0" xfId="0" applyFont="1" applyFill="1" applyBorder="1" applyAlignment="1">
      <alignment vertical="center"/>
    </xf>
    <xf numFmtId="167" fontId="52" fillId="25" borderId="0" xfId="0" applyNumberFormat="1" applyFont="1" applyFill="1" applyBorder="1" applyAlignment="1">
      <alignment horizontal="right"/>
    </xf>
    <xf numFmtId="0" fontId="0" fillId="25" borderId="0" xfId="0" applyFill="1" applyAlignment="1"/>
    <xf numFmtId="3" fontId="11" fillId="26" borderId="0" xfId="0" applyNumberFormat="1" applyFont="1" applyFill="1" applyBorder="1" applyAlignment="1">
      <alignment horizontal="right"/>
    </xf>
    <xf numFmtId="0" fontId="8" fillId="25" borderId="0" xfId="0" applyFont="1" applyFill="1" applyAlignment="1"/>
    <xf numFmtId="0" fontId="11" fillId="25" borderId="0" xfId="0" applyFont="1" applyFill="1" applyBorder="1" applyAlignment="1">
      <alignment horizontal="left" vertical="center"/>
    </xf>
    <xf numFmtId="0" fontId="9" fillId="25" borderId="0" xfId="0" applyFont="1" applyFill="1" applyBorder="1" applyAlignment="1">
      <alignment vertical="center"/>
    </xf>
    <xf numFmtId="0" fontId="0" fillId="25" borderId="0" xfId="0" applyFill="1" applyBorder="1" applyAlignment="1">
      <alignment vertical="top"/>
    </xf>
    <xf numFmtId="0" fontId="53" fillId="25" borderId="0" xfId="0" applyFont="1" applyFill="1" applyBorder="1" applyAlignment="1">
      <alignment vertical="top" wrapText="1"/>
    </xf>
    <xf numFmtId="0" fontId="53" fillId="25" borderId="0" xfId="0" applyFont="1" applyFill="1" applyBorder="1" applyAlignment="1">
      <alignment wrapText="1"/>
    </xf>
    <xf numFmtId="164" fontId="68" fillId="25" borderId="0" xfId="0" applyNumberFormat="1" applyFont="1" applyFill="1" applyBorder="1" applyAlignment="1">
      <alignment horizontal="right"/>
    </xf>
    <xf numFmtId="3" fontId="11" fillId="26" borderId="0" xfId="0" applyNumberFormat="1" applyFont="1" applyFill="1" applyBorder="1" applyAlignment="1">
      <alignment horizontal="right" vertical="center"/>
    </xf>
    <xf numFmtId="0" fontId="0" fillId="25" borderId="0" xfId="0" applyFill="1" applyBorder="1" applyAlignment="1"/>
    <xf numFmtId="0" fontId="0" fillId="0" borderId="0" xfId="0" applyAlignment="1"/>
    <xf numFmtId="4" fontId="11" fillId="26" borderId="0" xfId="0" applyNumberFormat="1" applyFont="1" applyFill="1" applyBorder="1" applyAlignment="1">
      <alignment horizontal="right"/>
    </xf>
    <xf numFmtId="0" fontId="10" fillId="26" borderId="0" xfId="0" applyFont="1" applyFill="1" applyBorder="1" applyAlignment="1">
      <alignment horizontal="right"/>
    </xf>
    <xf numFmtId="164" fontId="68" fillId="26" borderId="0" xfId="0" applyNumberFormat="1" applyFont="1" applyFill="1" applyBorder="1" applyAlignment="1">
      <alignment horizontal="right"/>
    </xf>
    <xf numFmtId="3" fontId="2" fillId="0" borderId="0" xfId="0" applyNumberFormat="1" applyFont="1"/>
    <xf numFmtId="167" fontId="10" fillId="27" borderId="0" xfId="40" applyNumberFormat="1" applyFont="1" applyFill="1" applyBorder="1" applyAlignment="1">
      <alignment wrapText="1"/>
    </xf>
    <xf numFmtId="167" fontId="11" fillId="27" borderId="0" xfId="40" applyNumberFormat="1" applyFont="1" applyFill="1" applyBorder="1" applyAlignment="1">
      <alignment wrapText="1"/>
    </xf>
    <xf numFmtId="164" fontId="15" fillId="25" borderId="0" xfId="0" applyNumberFormat="1" applyFont="1" applyFill="1" applyBorder="1" applyAlignment="1">
      <alignment horizontal="right"/>
    </xf>
    <xf numFmtId="164" fontId="86" fillId="25" borderId="0" xfId="0" applyNumberFormat="1" applyFont="1" applyFill="1" applyBorder="1" applyAlignment="1">
      <alignment horizontal="center"/>
    </xf>
    <xf numFmtId="0" fontId="74" fillId="25" borderId="0" xfId="0" applyFont="1" applyFill="1" applyBorder="1"/>
    <xf numFmtId="0" fontId="69" fillId="0" borderId="0" xfId="0" applyFont="1"/>
    <xf numFmtId="0" fontId="11" fillId="25" borderId="0" xfId="0" applyFont="1" applyFill="1" applyBorder="1" applyAlignment="1"/>
    <xf numFmtId="0" fontId="4" fillId="25" borderId="0" xfId="0" applyFont="1" applyFill="1" applyBorder="1" applyAlignment="1"/>
    <xf numFmtId="0" fontId="2" fillId="25" borderId="0" xfId="0" applyFont="1" applyFill="1" applyBorder="1" applyAlignment="1"/>
    <xf numFmtId="0" fontId="69" fillId="25" borderId="0" xfId="0" applyFont="1" applyFill="1" applyAlignment="1"/>
    <xf numFmtId="0" fontId="74" fillId="25" borderId="0" xfId="0" applyFont="1" applyFill="1" applyBorder="1" applyAlignment="1"/>
    <xf numFmtId="0" fontId="69" fillId="0" borderId="0" xfId="0" applyFont="1" applyAlignment="1"/>
    <xf numFmtId="164" fontId="65" fillId="25" borderId="0" xfId="0" applyNumberFormat="1" applyFont="1" applyFill="1" applyBorder="1" applyAlignment="1">
      <alignment horizontal="center"/>
    </xf>
    <xf numFmtId="0" fontId="12" fillId="25" borderId="0" xfId="0" applyFont="1" applyFill="1" applyBorder="1" applyAlignment="1"/>
    <xf numFmtId="0" fontId="66" fillId="25" borderId="0" xfId="0" applyFont="1" applyFill="1" applyBorder="1" applyAlignment="1"/>
    <xf numFmtId="0" fontId="50" fillId="25" borderId="0" xfId="0" applyFont="1" applyFill="1" applyBorder="1" applyAlignment="1">
      <alignment vertical="top"/>
    </xf>
    <xf numFmtId="168" fontId="11" fillId="25" borderId="0" xfId="0" applyNumberFormat="1" applyFont="1" applyFill="1" applyBorder="1"/>
    <xf numFmtId="0" fontId="87" fillId="25" borderId="0" xfId="0" applyFont="1" applyFill="1" applyBorder="1" applyAlignment="1">
      <alignment vertical="center"/>
    </xf>
    <xf numFmtId="0" fontId="57" fillId="25" borderId="0" xfId="0" applyFont="1" applyFill="1" applyBorder="1"/>
    <xf numFmtId="3" fontId="9" fillId="25" borderId="0" xfId="0" applyNumberFormat="1" applyFont="1" applyFill="1" applyBorder="1"/>
    <xf numFmtId="0" fontId="20" fillId="25" borderId="0" xfId="0" applyFont="1" applyFill="1" applyBorder="1"/>
    <xf numFmtId="0" fontId="69" fillId="25" borderId="0" xfId="0" applyFont="1" applyFill="1" applyBorder="1"/>
    <xf numFmtId="167" fontId="52" fillId="26" borderId="0" xfId="0" applyNumberFormat="1" applyFont="1" applyFill="1" applyBorder="1" applyAlignment="1">
      <alignment horizontal="right"/>
    </xf>
    <xf numFmtId="0" fontId="70" fillId="0" borderId="0" xfId="0" applyFont="1"/>
    <xf numFmtId="0" fontId="70" fillId="25" borderId="0" xfId="0" applyFont="1" applyFill="1" applyBorder="1"/>
    <xf numFmtId="0" fontId="79" fillId="25" borderId="0" xfId="0" applyFont="1" applyFill="1" applyBorder="1"/>
    <xf numFmtId="0" fontId="4" fillId="25" borderId="0" xfId="0" applyFont="1" applyFill="1" applyBorder="1" applyAlignment="1">
      <alignment vertical="center"/>
    </xf>
    <xf numFmtId="3" fontId="15" fillId="25" borderId="0" xfId="0" applyNumberFormat="1" applyFont="1" applyFill="1" applyBorder="1" applyAlignment="1">
      <alignment horizontal="right"/>
    </xf>
    <xf numFmtId="0" fontId="68" fillId="25" borderId="0" xfId="62" applyFont="1" applyFill="1" applyBorder="1" applyAlignment="1">
      <alignment horizontal="left"/>
    </xf>
    <xf numFmtId="0" fontId="10" fillId="25" borderId="12" xfId="62" applyFont="1" applyFill="1" applyBorder="1" applyAlignment="1">
      <alignment horizontal="center"/>
    </xf>
    <xf numFmtId="0" fontId="75" fillId="25" borderId="0" xfId="0" applyFont="1" applyFill="1" applyBorder="1"/>
    <xf numFmtId="0" fontId="10" fillId="25" borderId="0" xfId="0" applyFont="1" applyFill="1" applyBorder="1" applyAlignment="1">
      <alignment vertical="center"/>
    </xf>
    <xf numFmtId="167" fontId="68" fillId="25" borderId="0" xfId="0" applyNumberFormat="1" applyFont="1" applyFill="1" applyBorder="1" applyAlignment="1">
      <alignment horizontal="center"/>
    </xf>
    <xf numFmtId="0" fontId="49" fillId="25" borderId="0" xfId="0" applyFont="1" applyFill="1"/>
    <xf numFmtId="167" fontId="10" fillId="25" borderId="0" xfId="0" applyNumberFormat="1" applyFont="1" applyFill="1" applyBorder="1" applyAlignment="1">
      <alignment horizontal="center"/>
    </xf>
    <xf numFmtId="0" fontId="49" fillId="0" borderId="0" xfId="0" applyFont="1"/>
    <xf numFmtId="167" fontId="11" fillId="25" borderId="0" xfId="0" applyNumberFormat="1" applyFont="1" applyFill="1" applyBorder="1" applyAlignment="1">
      <alignment horizontal="center"/>
    </xf>
    <xf numFmtId="1" fontId="11" fillId="25" borderId="0" xfId="0" applyNumberFormat="1" applyFont="1" applyFill="1" applyBorder="1" applyAlignment="1">
      <alignment horizontal="center"/>
    </xf>
    <xf numFmtId="0" fontId="9" fillId="25" borderId="0" xfId="0" applyFont="1" applyFill="1" applyBorder="1" applyAlignment="1"/>
    <xf numFmtId="164" fontId="68" fillId="25" borderId="0" xfId="0" applyNumberFormat="1" applyFont="1" applyFill="1" applyBorder="1" applyAlignment="1">
      <alignment horizontal="center"/>
    </xf>
    <xf numFmtId="0" fontId="71" fillId="25" borderId="0" xfId="0" applyFont="1" applyFill="1" applyBorder="1"/>
    <xf numFmtId="167" fontId="11" fillId="25" borderId="0" xfId="0" applyNumberFormat="1" applyFont="1" applyFill="1" applyBorder="1"/>
    <xf numFmtId="0" fontId="20" fillId="25" borderId="0" xfId="0" applyFont="1" applyFill="1"/>
    <xf numFmtId="0" fontId="35" fillId="25" borderId="0" xfId="0" applyFont="1" applyFill="1" applyBorder="1"/>
    <xf numFmtId="165" fontId="11" fillId="25" borderId="0" xfId="0" applyNumberFormat="1" applyFont="1" applyFill="1" applyBorder="1" applyAlignment="1">
      <alignment horizontal="center"/>
    </xf>
    <xf numFmtId="165" fontId="2" fillId="25" borderId="0" xfId="0" applyNumberFormat="1" applyFont="1" applyFill="1" applyBorder="1" applyAlignment="1">
      <alignment horizontal="center"/>
    </xf>
    <xf numFmtId="0" fontId="11" fillId="25" borderId="0" xfId="0" applyFont="1" applyFill="1" applyBorder="1" applyAlignment="1">
      <alignment horizontal="center"/>
    </xf>
    <xf numFmtId="169" fontId="11" fillId="25" borderId="0" xfId="0" applyNumberFormat="1" applyFont="1" applyFill="1" applyBorder="1" applyAlignment="1">
      <alignment horizontal="center"/>
    </xf>
    <xf numFmtId="169" fontId="68" fillId="25" borderId="0" xfId="0" applyNumberFormat="1" applyFont="1" applyFill="1" applyBorder="1" applyAlignment="1">
      <alignment horizontal="center"/>
    </xf>
    <xf numFmtId="165" fontId="35" fillId="25" borderId="0" xfId="0" applyNumberFormat="1" applyFont="1" applyFill="1" applyBorder="1" applyAlignment="1">
      <alignment horizontal="center"/>
    </xf>
    <xf numFmtId="0" fontId="49" fillId="25" borderId="0" xfId="0" applyFont="1" applyFill="1" applyBorder="1"/>
    <xf numFmtId="0" fontId="49" fillId="25" borderId="0" xfId="0" applyFont="1" applyFill="1" applyBorder="1" applyAlignment="1">
      <alignment horizontal="left"/>
    </xf>
    <xf numFmtId="165" fontId="68" fillId="25" borderId="0" xfId="0" applyNumberFormat="1" applyFont="1" applyFill="1" applyBorder="1" applyAlignment="1">
      <alignment horizontal="right"/>
    </xf>
    <xf numFmtId="0" fontId="22" fillId="25" borderId="0" xfId="0" applyFont="1" applyFill="1"/>
    <xf numFmtId="0" fontId="22" fillId="25" borderId="0" xfId="0" applyFont="1" applyFill="1" applyBorder="1" applyAlignment="1">
      <alignment horizontal="left"/>
    </xf>
    <xf numFmtId="0" fontId="22" fillId="25" borderId="0" xfId="0" applyFont="1" applyFill="1" applyBorder="1"/>
    <xf numFmtId="0" fontId="22" fillId="0" borderId="0" xfId="0" applyFont="1"/>
    <xf numFmtId="0" fontId="80" fillId="25" borderId="0" xfId="0" applyFont="1" applyFill="1"/>
    <xf numFmtId="0" fontId="77" fillId="25" borderId="0" xfId="0" applyFont="1" applyFill="1" applyBorder="1" applyAlignment="1">
      <alignment horizontal="center"/>
    </xf>
    <xf numFmtId="0" fontId="81" fillId="25" borderId="0" xfId="0" applyFont="1" applyFill="1" applyBorder="1"/>
    <xf numFmtId="164" fontId="77" fillId="25" borderId="0" xfId="0" applyNumberFormat="1" applyFont="1" applyFill="1" applyBorder="1" applyAlignment="1">
      <alignment horizontal="center"/>
    </xf>
    <xf numFmtId="0" fontId="80" fillId="0" borderId="0" xfId="0" applyFont="1"/>
    <xf numFmtId="0" fontId="0" fillId="26" borderId="0" xfId="0" applyFill="1" applyBorder="1" applyAlignment="1">
      <alignment vertical="justify" wrapText="1"/>
    </xf>
    <xf numFmtId="2" fontId="11" fillId="27" borderId="0" xfId="40" applyNumberFormat="1" applyFont="1" applyFill="1" applyBorder="1" applyAlignment="1">
      <alignment horizontal="right" wrapText="1"/>
    </xf>
    <xf numFmtId="2" fontId="2" fillId="26" borderId="0" xfId="0" applyNumberFormat="1" applyFont="1" applyFill="1" applyBorder="1" applyAlignment="1">
      <alignment horizontal="right"/>
    </xf>
    <xf numFmtId="2" fontId="15" fillId="26" borderId="0" xfId="0" applyNumberFormat="1" applyFont="1" applyFill="1" applyBorder="1" applyAlignment="1">
      <alignment horizontal="right"/>
    </xf>
    <xf numFmtId="2" fontId="0" fillId="26" borderId="0" xfId="0" applyNumberFormat="1" applyFill="1" applyAlignment="1">
      <alignment horizontal="right"/>
    </xf>
    <xf numFmtId="0" fontId="10" fillId="26" borderId="0" xfId="0" applyFont="1" applyFill="1" applyBorder="1" applyAlignment="1"/>
    <xf numFmtId="4" fontId="56" fillId="0" borderId="0" xfId="0" applyNumberFormat="1" applyFont="1"/>
    <xf numFmtId="0" fontId="2" fillId="25" borderId="0" xfId="0" applyFont="1" applyFill="1" applyBorder="1" applyAlignment="1">
      <alignment horizontal="right"/>
    </xf>
    <xf numFmtId="4" fontId="2" fillId="25" borderId="0" xfId="0" applyNumberFormat="1" applyFont="1" applyFill="1" applyBorder="1" applyAlignment="1">
      <alignment horizontal="right"/>
    </xf>
    <xf numFmtId="0" fontId="10" fillId="25" borderId="12" xfId="0" applyFont="1" applyFill="1" applyBorder="1" applyAlignment="1">
      <alignment horizontal="center"/>
    </xf>
    <xf numFmtId="0" fontId="11" fillId="25" borderId="0" xfId="0" applyFont="1" applyFill="1" applyBorder="1" applyAlignment="1">
      <alignment horizontal="left"/>
    </xf>
    <xf numFmtId="0" fontId="15" fillId="25" borderId="0" xfId="0" applyFont="1" applyFill="1" applyBorder="1" applyAlignment="1">
      <alignment horizontal="right"/>
    </xf>
    <xf numFmtId="0" fontId="9" fillId="25" borderId="0" xfId="0" applyFont="1" applyFill="1" applyBorder="1"/>
    <xf numFmtId="0" fontId="8" fillId="25" borderId="0" xfId="62" applyFont="1" applyFill="1" applyBorder="1" applyAlignment="1">
      <alignment horizontal="left"/>
    </xf>
    <xf numFmtId="0" fontId="0" fillId="0" borderId="0" xfId="0" applyBorder="1" applyAlignment="1">
      <alignment vertical="center"/>
    </xf>
    <xf numFmtId="0" fontId="0" fillId="25" borderId="0" xfId="0" applyFill="1" applyAlignment="1">
      <alignment vertical="top"/>
    </xf>
    <xf numFmtId="0" fontId="8" fillId="25" borderId="0" xfId="62" applyFont="1" applyFill="1" applyBorder="1" applyAlignment="1">
      <alignment horizontal="right"/>
    </xf>
    <xf numFmtId="3" fontId="10" fillId="25" borderId="0" xfId="57" applyNumberFormat="1" applyFont="1" applyFill="1"/>
    <xf numFmtId="3" fontId="11" fillId="25" borderId="0" xfId="57" applyNumberFormat="1" applyFont="1" applyFill="1"/>
    <xf numFmtId="3" fontId="10" fillId="25" borderId="0" xfId="57" applyNumberFormat="1" applyFont="1" applyFill="1" applyBorder="1" applyAlignment="1">
      <alignment horizontal="right"/>
    </xf>
    <xf numFmtId="3" fontId="35" fillId="25" borderId="0" xfId="57" applyNumberFormat="1" applyFont="1" applyFill="1" applyBorder="1"/>
    <xf numFmtId="3" fontId="11" fillId="25" borderId="0" xfId="57" applyNumberFormat="1" applyFont="1" applyFill="1" applyBorder="1" applyAlignment="1">
      <alignment horizontal="right"/>
    </xf>
    <xf numFmtId="0" fontId="49" fillId="25" borderId="0" xfId="0" applyFont="1" applyFill="1" applyBorder="1" applyAlignment="1"/>
    <xf numFmtId="0" fontId="28" fillId="25" borderId="0" xfId="0" applyFont="1" applyFill="1" applyBorder="1" applyAlignment="1">
      <alignment horizontal="justify"/>
    </xf>
    <xf numFmtId="1" fontId="10" fillId="0" borderId="0" xfId="0" applyNumberFormat="1" applyFont="1" applyBorder="1" applyAlignment="1">
      <alignment horizontal="center"/>
    </xf>
    <xf numFmtId="0" fontId="10" fillId="0" borderId="0" xfId="0" applyFont="1" applyBorder="1" applyAlignment="1">
      <alignment horizontal="center"/>
    </xf>
    <xf numFmtId="0" fontId="48" fillId="25" borderId="0" xfId="0" applyFont="1" applyFill="1" applyBorder="1" applyAlignment="1"/>
    <xf numFmtId="164" fontId="64" fillId="27" borderId="0" xfId="40" applyNumberFormat="1" applyFont="1" applyFill="1" applyBorder="1" applyAlignment="1">
      <alignment horizontal="center" wrapText="1"/>
    </xf>
    <xf numFmtId="164" fontId="64" fillId="26" borderId="0" xfId="40" applyNumberFormat="1" applyFont="1" applyFill="1" applyBorder="1" applyAlignment="1">
      <alignment horizontal="center" wrapText="1"/>
    </xf>
    <xf numFmtId="165" fontId="57" fillId="26" borderId="0" xfId="40" applyNumberFormat="1" applyFont="1" applyFill="1" applyBorder="1" applyAlignment="1">
      <alignment horizontal="center" wrapText="1"/>
    </xf>
    <xf numFmtId="165" fontId="11" fillId="26" borderId="0" xfId="40" applyNumberFormat="1" applyFont="1" applyFill="1" applyBorder="1" applyAlignment="1">
      <alignment horizontal="center" wrapText="1"/>
    </xf>
    <xf numFmtId="165" fontId="11" fillId="26" borderId="16" xfId="40" applyNumberFormat="1" applyFont="1" applyFill="1" applyBorder="1" applyAlignment="1">
      <alignment horizontal="center" wrapText="1"/>
    </xf>
    <xf numFmtId="165" fontId="91" fillId="26" borderId="0" xfId="40" applyNumberFormat="1" applyFont="1" applyFill="1" applyBorder="1" applyAlignment="1">
      <alignment horizontal="center" wrapText="1"/>
    </xf>
    <xf numFmtId="165" fontId="11" fillId="27" borderId="0" xfId="40" applyNumberFormat="1" applyFont="1" applyFill="1" applyBorder="1" applyAlignment="1">
      <alignment horizontal="center" wrapText="1"/>
    </xf>
    <xf numFmtId="0" fontId="28" fillId="25" borderId="0" xfId="62" applyFont="1" applyFill="1" applyBorder="1" applyAlignment="1">
      <alignment horizontal="right" wrapText="1" indent="2"/>
    </xf>
    <xf numFmtId="0" fontId="7" fillId="25" borderId="0" xfId="0" applyFont="1" applyFill="1" applyBorder="1" applyAlignment="1"/>
    <xf numFmtId="1" fontId="11" fillId="25" borderId="0" xfId="62" applyNumberFormat="1" applyFont="1" applyFill="1" applyBorder="1" applyAlignment="1">
      <alignment horizontal="center"/>
    </xf>
    <xf numFmtId="1" fontId="10" fillId="25" borderId="0" xfId="62" applyNumberFormat="1" applyFont="1" applyFill="1" applyBorder="1" applyAlignment="1">
      <alignment horizontal="center"/>
    </xf>
    <xf numFmtId="0" fontId="15" fillId="24" borderId="0" xfId="40" applyFont="1" applyFill="1" applyBorder="1" applyAlignment="1">
      <alignment vertical="center"/>
    </xf>
    <xf numFmtId="0" fontId="28" fillId="25" borderId="0" xfId="62" applyFont="1" applyFill="1" applyBorder="1" applyAlignment="1">
      <alignment vertical="center"/>
    </xf>
    <xf numFmtId="0" fontId="66" fillId="25" borderId="0" xfId="62" applyFont="1" applyFill="1" applyBorder="1"/>
    <xf numFmtId="0" fontId="1" fillId="25" borderId="0" xfId="62" applyFill="1" applyAlignment="1">
      <alignment horizontal="right" indent="1"/>
    </xf>
    <xf numFmtId="0" fontId="10" fillId="24" borderId="0" xfId="40" applyFont="1" applyFill="1" applyBorder="1" applyAlignment="1"/>
    <xf numFmtId="167" fontId="1" fillId="0" borderId="0" xfId="62" applyNumberFormat="1"/>
    <xf numFmtId="3" fontId="65" fillId="25" borderId="0" xfId="62" applyNumberFormat="1" applyFont="1" applyFill="1" applyBorder="1" applyAlignment="1">
      <alignment horizontal="right"/>
    </xf>
    <xf numFmtId="0" fontId="62" fillId="25" borderId="0" xfId="62" applyFont="1" applyFill="1" applyBorder="1"/>
    <xf numFmtId="3" fontId="1" fillId="0" borderId="0" xfId="62" applyNumberFormat="1" applyAlignment="1">
      <alignment vertical="center"/>
    </xf>
    <xf numFmtId="0" fontId="66" fillId="25" borderId="0" xfId="62" applyFont="1" applyFill="1" applyBorder="1" applyAlignment="1">
      <alignment vertical="center"/>
    </xf>
    <xf numFmtId="0" fontId="10" fillId="25" borderId="12" xfId="62" applyFont="1" applyFill="1" applyBorder="1" applyAlignment="1">
      <alignment horizontal="center" vertical="center" wrapText="1"/>
    </xf>
    <xf numFmtId="0" fontId="10" fillId="24" borderId="0" xfId="40" applyFont="1" applyFill="1" applyBorder="1" applyAlignment="1">
      <alignment horizontal="center" vertical="center"/>
    </xf>
    <xf numFmtId="0" fontId="12" fillId="0" borderId="15" xfId="53" applyFont="1" applyBorder="1" applyAlignment="1">
      <alignment horizontal="center" vertical="center"/>
    </xf>
    <xf numFmtId="2" fontId="11" fillId="24" borderId="0" xfId="40" applyNumberFormat="1" applyFont="1" applyFill="1" applyBorder="1" applyAlignment="1">
      <alignment horizontal="right" wrapText="1" indent="1"/>
    </xf>
    <xf numFmtId="2" fontId="11" fillId="24" borderId="0" xfId="40" applyNumberFormat="1" applyFont="1" applyFill="1" applyBorder="1" applyAlignment="1">
      <alignment horizontal="center" wrapText="1"/>
    </xf>
    <xf numFmtId="165" fontId="17" fillId="24" borderId="0" xfId="58" applyNumberFormat="1" applyFont="1" applyFill="1" applyBorder="1" applyAlignment="1">
      <alignment horizontal="center" wrapText="1"/>
    </xf>
    <xf numFmtId="0" fontId="95" fillId="0" borderId="0" xfId="62" applyFont="1" applyAlignment="1">
      <alignment vertical="center"/>
    </xf>
    <xf numFmtId="49" fontId="15" fillId="24" borderId="0" xfId="40" applyNumberFormat="1" applyFont="1" applyFill="1" applyBorder="1" applyAlignment="1">
      <alignment horizontal="center" vertical="center" wrapText="1"/>
    </xf>
    <xf numFmtId="0" fontId="15" fillId="25" borderId="0" xfId="62" applyFont="1" applyFill="1" applyBorder="1" applyAlignment="1">
      <alignment horizontal="right" vertical="center"/>
    </xf>
    <xf numFmtId="0" fontId="95" fillId="0" borderId="0" xfId="62" applyFont="1"/>
    <xf numFmtId="3" fontId="15" fillId="24" borderId="0" xfId="40" applyNumberFormat="1" applyFont="1" applyFill="1" applyBorder="1" applyAlignment="1">
      <alignment horizontal="center" wrapText="1"/>
    </xf>
    <xf numFmtId="49" fontId="15" fillId="25" borderId="0" xfId="62" applyNumberFormat="1" applyFont="1" applyFill="1" applyBorder="1" applyAlignment="1">
      <alignment horizontal="right" vertical="center"/>
    </xf>
    <xf numFmtId="49" fontId="1" fillId="25" borderId="0" xfId="62" applyNumberFormat="1" applyFill="1" applyBorder="1" applyAlignment="1">
      <alignment vertical="center"/>
    </xf>
    <xf numFmtId="49" fontId="11" fillId="25" borderId="0" xfId="62" applyNumberFormat="1" applyFont="1" applyFill="1" applyBorder="1" applyAlignment="1">
      <alignment vertical="center"/>
    </xf>
    <xf numFmtId="165" fontId="17" fillId="24" borderId="0" xfId="40" applyNumberFormat="1" applyFont="1" applyFill="1" applyBorder="1" applyAlignment="1">
      <alignment horizontal="center" vertical="center" wrapText="1"/>
    </xf>
    <xf numFmtId="165" fontId="95" fillId="0" borderId="0" xfId="62" applyNumberFormat="1" applyFont="1"/>
    <xf numFmtId="3" fontId="2" fillId="25" borderId="0" xfId="0" applyNumberFormat="1" applyFont="1" applyFill="1" applyBorder="1" applyAlignment="1">
      <alignment horizontal="center"/>
    </xf>
    <xf numFmtId="0" fontId="2" fillId="25" borderId="0" xfId="0" applyFont="1" applyFill="1" applyBorder="1" applyAlignment="1">
      <alignment horizontal="center"/>
    </xf>
    <xf numFmtId="3" fontId="0" fillId="25" borderId="0" xfId="0" applyNumberFormat="1" applyFill="1" applyBorder="1" applyAlignment="1">
      <alignment horizontal="center"/>
    </xf>
    <xf numFmtId="0" fontId="64" fillId="25" borderId="0" xfId="0" applyFont="1" applyFill="1" applyBorder="1" applyAlignment="1">
      <alignment horizontal="center" vertical="center"/>
    </xf>
    <xf numFmtId="0" fontId="2" fillId="0" borderId="0" xfId="0" applyFont="1" applyBorder="1"/>
    <xf numFmtId="165" fontId="2" fillId="25" borderId="0" xfId="0" applyNumberFormat="1" applyFont="1" applyFill="1" applyBorder="1" applyAlignment="1">
      <alignment horizontal="right" vertical="center"/>
    </xf>
    <xf numFmtId="165" fontId="11" fillId="25" borderId="0" xfId="0" applyNumberFormat="1" applyFont="1" applyFill="1" applyBorder="1" applyAlignment="1">
      <alignment horizontal="right" vertical="center"/>
    </xf>
    <xf numFmtId="165" fontId="11" fillId="26" borderId="0" xfId="0" applyNumberFormat="1" applyFont="1" applyFill="1" applyBorder="1" applyAlignment="1">
      <alignment horizontal="right" vertical="center"/>
    </xf>
    <xf numFmtId="165" fontId="2" fillId="25" borderId="0" xfId="0" applyNumberFormat="1" applyFont="1" applyFill="1" applyBorder="1" applyAlignment="1">
      <alignment horizontal="center" vertical="center"/>
    </xf>
    <xf numFmtId="165" fontId="1" fillId="25" borderId="0" xfId="0" applyNumberFormat="1" applyFont="1" applyFill="1" applyBorder="1" applyAlignment="1">
      <alignment horizontal="center" vertical="center"/>
    </xf>
    <xf numFmtId="0" fontId="70" fillId="25" borderId="0" xfId="0" applyFont="1" applyFill="1" applyAlignment="1">
      <alignment vertical="center"/>
    </xf>
    <xf numFmtId="0" fontId="70" fillId="0" borderId="0" xfId="0" applyFont="1" applyFill="1" applyAlignment="1">
      <alignment vertical="center"/>
    </xf>
    <xf numFmtId="165" fontId="68" fillId="25" borderId="0" xfId="0" applyNumberFormat="1" applyFont="1" applyFill="1" applyBorder="1" applyAlignment="1">
      <alignment horizontal="right" vertical="center"/>
    </xf>
    <xf numFmtId="0" fontId="70" fillId="0" borderId="0" xfId="0" applyFont="1" applyAlignment="1">
      <alignment vertical="center"/>
    </xf>
    <xf numFmtId="49" fontId="11" fillId="25" borderId="0" xfId="0" applyNumberFormat="1" applyFont="1" applyFill="1" applyBorder="1" applyAlignment="1">
      <alignment horizontal="left" indent="1"/>
    </xf>
    <xf numFmtId="49" fontId="71" fillId="25" borderId="0" xfId="0" applyNumberFormat="1" applyFont="1" applyFill="1" applyBorder="1" applyAlignment="1">
      <alignment horizontal="left" indent="1"/>
    </xf>
    <xf numFmtId="0" fontId="68" fillId="0" borderId="0" xfId="0" applyFont="1"/>
    <xf numFmtId="0" fontId="23" fillId="25" borderId="0" xfId="0" applyFont="1" applyFill="1"/>
    <xf numFmtId="49" fontId="10" fillId="25" borderId="0" xfId="0" applyNumberFormat="1" applyFont="1" applyFill="1" applyBorder="1" applyAlignment="1">
      <alignment horizontal="left" indent="1"/>
    </xf>
    <xf numFmtId="165" fontId="23" fillId="25" borderId="0" xfId="0" applyNumberFormat="1" applyFont="1" applyFill="1" applyBorder="1" applyAlignment="1">
      <alignment horizontal="center" vertical="center"/>
    </xf>
    <xf numFmtId="0" fontId="23" fillId="0" borderId="0" xfId="0" applyFont="1"/>
    <xf numFmtId="0" fontId="23" fillId="0" borderId="0" xfId="0" applyFont="1" applyFill="1"/>
    <xf numFmtId="0" fontId="68" fillId="25" borderId="0" xfId="0" applyFont="1" applyFill="1"/>
    <xf numFmtId="49" fontId="68" fillId="25" borderId="0" xfId="0" applyNumberFormat="1" applyFont="1" applyFill="1" applyBorder="1" applyAlignment="1">
      <alignment horizontal="left" indent="1"/>
    </xf>
    <xf numFmtId="165" fontId="68" fillId="25" borderId="0" xfId="0" applyNumberFormat="1" applyFont="1" applyFill="1" applyBorder="1" applyAlignment="1">
      <alignment horizontal="center" vertical="center"/>
    </xf>
    <xf numFmtId="0" fontId="68" fillId="0" borderId="0" xfId="0" applyFont="1" applyFill="1"/>
    <xf numFmtId="0" fontId="68" fillId="25" borderId="0" xfId="0" applyFont="1" applyFill="1" applyBorder="1" applyAlignment="1">
      <alignment horizontal="justify"/>
    </xf>
    <xf numFmtId="0" fontId="73" fillId="26" borderId="0" xfId="0" applyFont="1" applyFill="1" applyAlignment="1">
      <alignment vertical="center" wrapText="1"/>
    </xf>
    <xf numFmtId="0" fontId="73" fillId="25" borderId="0" xfId="0" applyFont="1" applyFill="1" applyAlignment="1">
      <alignment vertical="center" wrapText="1"/>
    </xf>
    <xf numFmtId="165" fontId="15" fillId="26" borderId="0" xfId="0" applyNumberFormat="1" applyFont="1" applyFill="1" applyBorder="1" applyAlignment="1">
      <alignment horizontal="right" vertical="center"/>
    </xf>
    <xf numFmtId="165" fontId="15" fillId="25" borderId="0" xfId="0" applyNumberFormat="1" applyFont="1" applyFill="1" applyBorder="1" applyAlignment="1">
      <alignment horizontal="right" vertical="center"/>
    </xf>
    <xf numFmtId="165" fontId="68" fillId="25" borderId="0" xfId="0" applyNumberFormat="1" applyFont="1" applyFill="1" applyBorder="1" applyAlignment="1">
      <alignment horizontal="right" vertical="center" wrapText="1"/>
    </xf>
    <xf numFmtId="0" fontId="1" fillId="25" borderId="0" xfId="0" applyFont="1" applyFill="1"/>
    <xf numFmtId="49" fontId="2" fillId="25" borderId="0" xfId="0" applyNumberFormat="1" applyFont="1" applyFill="1" applyBorder="1" applyAlignment="1">
      <alignment horizontal="center"/>
    </xf>
    <xf numFmtId="49" fontId="11" fillId="25" borderId="0" xfId="0" applyNumberFormat="1" applyFont="1" applyFill="1" applyBorder="1" applyAlignment="1">
      <alignment horizontal="center"/>
    </xf>
    <xf numFmtId="0" fontId="11" fillId="25" borderId="0" xfId="0" applyNumberFormat="1" applyFont="1" applyFill="1" applyBorder="1" applyAlignment="1">
      <alignment horizontal="center"/>
    </xf>
    <xf numFmtId="0" fontId="1" fillId="0" borderId="0" xfId="0" applyFont="1"/>
    <xf numFmtId="3" fontId="1" fillId="0" borderId="0" xfId="0" applyNumberFormat="1" applyFont="1" applyAlignment="1">
      <alignment horizontal="center"/>
    </xf>
    <xf numFmtId="0" fontId="1" fillId="0" borderId="0" xfId="0" applyFont="1" applyAlignment="1">
      <alignment horizontal="center"/>
    </xf>
    <xf numFmtId="0" fontId="0" fillId="0" borderId="0" xfId="0" applyAlignment="1">
      <alignment horizontal="center"/>
    </xf>
    <xf numFmtId="3" fontId="0" fillId="0" borderId="0" xfId="0" applyNumberFormat="1" applyAlignment="1">
      <alignment horizontal="center"/>
    </xf>
    <xf numFmtId="3" fontId="0" fillId="25" borderId="0" xfId="0" applyNumberFormat="1" applyFill="1" applyAlignment="1">
      <alignment horizontal="center"/>
    </xf>
    <xf numFmtId="0" fontId="15" fillId="25" borderId="0" xfId="0" applyFont="1" applyFill="1" applyBorder="1" applyAlignment="1">
      <alignment horizontal="left" vertical="center" wrapText="1"/>
    </xf>
    <xf numFmtId="0" fontId="90" fillId="25" borderId="0" xfId="0" applyFont="1" applyFill="1" applyBorder="1" applyAlignment="1">
      <alignment horizontal="left"/>
    </xf>
    <xf numFmtId="0" fontId="10" fillId="25" borderId="0" xfId="63" applyFont="1" applyFill="1" applyBorder="1" applyAlignment="1">
      <alignment horizontal="center" vertical="center" wrapText="1"/>
    </xf>
    <xf numFmtId="0" fontId="11" fillId="25" borderId="0" xfId="0" applyFont="1" applyFill="1" applyBorder="1" applyAlignment="1">
      <alignment horizontal="center" vertical="center"/>
    </xf>
    <xf numFmtId="0" fontId="10" fillId="25" borderId="0" xfId="62" applyFont="1" applyFill="1" applyBorder="1" applyAlignment="1">
      <alignment horizontal="left" indent="1"/>
    </xf>
    <xf numFmtId="0" fontId="15" fillId="25" borderId="0" xfId="62" applyFont="1" applyFill="1" applyBorder="1" applyAlignment="1">
      <alignment horizontal="right"/>
    </xf>
    <xf numFmtId="0" fontId="10" fillId="25" borderId="15" xfId="62" applyFont="1" applyFill="1" applyBorder="1" applyAlignment="1">
      <alignment horizontal="center"/>
    </xf>
    <xf numFmtId="0" fontId="10" fillId="24" borderId="0" xfId="40" applyFont="1" applyFill="1" applyBorder="1" applyAlignment="1">
      <alignment horizontal="left"/>
    </xf>
    <xf numFmtId="0" fontId="15" fillId="24" borderId="0" xfId="40" applyFont="1" applyFill="1" applyBorder="1" applyAlignment="1">
      <alignment horizontal="justify" vertical="center"/>
    </xf>
    <xf numFmtId="0" fontId="11" fillId="25" borderId="0" xfId="62" applyFont="1" applyFill="1" applyBorder="1" applyAlignment="1">
      <alignment horizontal="left" indent="1"/>
    </xf>
    <xf numFmtId="0" fontId="10" fillId="25" borderId="0" xfId="62" applyFont="1" applyFill="1" applyBorder="1" applyAlignment="1">
      <alignment horizontal="center"/>
    </xf>
    <xf numFmtId="167" fontId="4" fillId="25" borderId="0" xfId="62" applyNumberFormat="1" applyFont="1" applyFill="1" applyBorder="1"/>
    <xf numFmtId="0" fontId="8" fillId="25" borderId="0" xfId="0" applyFont="1" applyFill="1" applyBorder="1" applyAlignment="1">
      <alignment horizontal="right"/>
    </xf>
    <xf numFmtId="1" fontId="15" fillId="26" borderId="0" xfId="0" applyNumberFormat="1" applyFont="1" applyFill="1" applyBorder="1" applyAlignment="1">
      <alignment horizontal="right"/>
    </xf>
    <xf numFmtId="1" fontId="15" fillId="25" borderId="0" xfId="0" applyNumberFormat="1" applyFont="1" applyFill="1" applyBorder="1" applyAlignment="1">
      <alignment horizontal="right"/>
    </xf>
    <xf numFmtId="0" fontId="11" fillId="26" borderId="0" xfId="0" applyFont="1" applyFill="1" applyBorder="1" applyAlignment="1">
      <alignment horizontal="left" indent="1"/>
    </xf>
    <xf numFmtId="0" fontId="10" fillId="26" borderId="0" xfId="0" applyFont="1" applyFill="1" applyBorder="1" applyAlignment="1">
      <alignment horizontal="left"/>
    </xf>
    <xf numFmtId="0" fontId="58" fillId="25" borderId="0" xfId="0" applyFont="1" applyFill="1"/>
    <xf numFmtId="0" fontId="28" fillId="25" borderId="0" xfId="0" applyFont="1" applyFill="1"/>
    <xf numFmtId="0" fontId="28" fillId="0" borderId="0" xfId="0" applyFont="1"/>
    <xf numFmtId="3" fontId="15" fillId="26" borderId="0" xfId="0" applyNumberFormat="1" applyFont="1" applyFill="1" applyBorder="1" applyAlignment="1">
      <alignment horizontal="right"/>
    </xf>
    <xf numFmtId="3" fontId="4" fillId="25" borderId="0" xfId="0" applyNumberFormat="1" applyFont="1" applyFill="1" applyBorder="1"/>
    <xf numFmtId="0" fontId="27" fillId="25" borderId="0" xfId="0" applyFont="1" applyFill="1" applyBorder="1" applyAlignment="1">
      <alignment horizontal="left"/>
    </xf>
    <xf numFmtId="1" fontId="11" fillId="25" borderId="0" xfId="0" applyNumberFormat="1" applyFont="1" applyFill="1" applyBorder="1" applyAlignment="1">
      <alignment horizontal="left" indent="1"/>
    </xf>
    <xf numFmtId="1" fontId="11" fillId="28" borderId="0" xfId="0" applyNumberFormat="1" applyFont="1" applyFill="1" applyBorder="1" applyAlignment="1">
      <alignment horizontal="left" indent="1"/>
    </xf>
    <xf numFmtId="165" fontId="15" fillId="26" borderId="0" xfId="0" applyNumberFormat="1" applyFont="1" applyFill="1" applyBorder="1" applyAlignment="1">
      <alignment horizontal="right"/>
    </xf>
    <xf numFmtId="0" fontId="54" fillId="25" borderId="0" xfId="0" applyFont="1" applyFill="1" applyBorder="1"/>
    <xf numFmtId="0" fontId="52" fillId="25" borderId="0" xfId="0" applyFont="1" applyFill="1" applyBorder="1"/>
    <xf numFmtId="0" fontId="52" fillId="25" borderId="0" xfId="0" applyFont="1" applyFill="1" applyBorder="1" applyAlignment="1">
      <alignment horizontal="center"/>
    </xf>
    <xf numFmtId="0" fontId="52" fillId="25" borderId="0" xfId="0" applyFont="1" applyFill="1" applyBorder="1" applyAlignment="1">
      <alignment horizontal="right"/>
    </xf>
    <xf numFmtId="0" fontId="17" fillId="25" borderId="0" xfId="0" applyFont="1" applyFill="1" applyBorder="1"/>
    <xf numFmtId="3" fontId="17" fillId="25" borderId="0" xfId="0" applyNumberFormat="1" applyFont="1" applyFill="1" applyBorder="1" applyAlignment="1">
      <alignment horizontal="center"/>
    </xf>
    <xf numFmtId="49" fontId="10" fillId="25" borderId="0" xfId="0" applyNumberFormat="1" applyFont="1" applyFill="1" applyBorder="1" applyAlignment="1">
      <alignment horizontal="center" vertical="center" wrapText="1"/>
    </xf>
    <xf numFmtId="0" fontId="10" fillId="25" borderId="0" xfId="0" applyFont="1" applyFill="1" applyBorder="1" applyAlignment="1">
      <alignment horizontal="center" vertical="center" wrapText="1"/>
    </xf>
    <xf numFmtId="3" fontId="65" fillId="25" borderId="0" xfId="0" applyNumberFormat="1" applyFont="1" applyFill="1" applyBorder="1" applyAlignment="1">
      <alignment horizontal="center"/>
    </xf>
    <xf numFmtId="0" fontId="10" fillId="25" borderId="0" xfId="0" applyFont="1" applyFill="1" applyBorder="1" applyAlignment="1">
      <alignment horizontal="center" wrapText="1"/>
    </xf>
    <xf numFmtId="3" fontId="15" fillId="25" borderId="0" xfId="0" applyNumberFormat="1" applyFont="1" applyFill="1" applyBorder="1" applyAlignment="1">
      <alignment horizontal="right" vertical="center"/>
    </xf>
    <xf numFmtId="3" fontId="52" fillId="25" borderId="0" xfId="0" applyNumberFormat="1" applyFont="1" applyFill="1" applyBorder="1" applyAlignment="1">
      <alignment horizontal="center"/>
    </xf>
    <xf numFmtId="0" fontId="28" fillId="25" borderId="0" xfId="0" applyFont="1" applyFill="1" applyBorder="1" applyAlignment="1"/>
    <xf numFmtId="0" fontId="58" fillId="0" borderId="0" xfId="0" applyFont="1" applyBorder="1"/>
    <xf numFmtId="0" fontId="15" fillId="25" borderId="0" xfId="0" applyFont="1" applyFill="1" applyBorder="1" applyAlignment="1">
      <alignment horizontal="left"/>
    </xf>
    <xf numFmtId="0" fontId="58" fillId="25" borderId="0" xfId="0" applyFont="1" applyFill="1" applyBorder="1" applyAlignment="1"/>
    <xf numFmtId="0" fontId="58" fillId="25" borderId="0" xfId="0" applyFont="1" applyFill="1" applyBorder="1"/>
    <xf numFmtId="0" fontId="58" fillId="0" borderId="0" xfId="0" applyFont="1"/>
    <xf numFmtId="0" fontId="15" fillId="26" borderId="0" xfId="0" applyFont="1" applyFill="1" applyBorder="1"/>
    <xf numFmtId="0" fontId="60" fillId="26" borderId="0" xfId="0" applyFont="1" applyFill="1" applyBorder="1" applyAlignment="1"/>
    <xf numFmtId="0" fontId="28" fillId="26" borderId="0" xfId="0" applyFont="1" applyFill="1" applyBorder="1"/>
    <xf numFmtId="0" fontId="15" fillId="26" borderId="0" xfId="0" applyFont="1" applyFill="1" applyBorder="1" applyAlignment="1">
      <alignment horizontal="left" wrapText="1"/>
    </xf>
    <xf numFmtId="0" fontId="4" fillId="26" borderId="0" xfId="0" applyFont="1" applyFill="1" applyBorder="1"/>
    <xf numFmtId="0" fontId="58" fillId="26" borderId="0" xfId="0" applyFont="1" applyFill="1" applyBorder="1"/>
    <xf numFmtId="0" fontId="0" fillId="26" borderId="0" xfId="0" applyFill="1" applyBorder="1"/>
    <xf numFmtId="164" fontId="10" fillId="26" borderId="0" xfId="0" applyNumberFormat="1" applyFont="1" applyFill="1" applyBorder="1" applyAlignment="1">
      <alignment horizontal="center"/>
    </xf>
    <xf numFmtId="0" fontId="9" fillId="25" borderId="0" xfId="0" applyFont="1" applyFill="1"/>
    <xf numFmtId="0" fontId="10" fillId="26" borderId="0" xfId="0" applyFont="1" applyFill="1" applyBorder="1" applyAlignment="1">
      <alignment horizontal="left" indent="1"/>
    </xf>
    <xf numFmtId="165" fontId="15" fillId="26" borderId="0" xfId="0" applyNumberFormat="1" applyFont="1" applyFill="1" applyBorder="1" applyAlignment="1">
      <alignment horizontal="center"/>
    </xf>
    <xf numFmtId="0" fontId="9" fillId="0" borderId="0" xfId="0" applyFont="1"/>
    <xf numFmtId="167" fontId="15" fillId="26" borderId="0" xfId="0" applyNumberFormat="1" applyFont="1" applyFill="1" applyBorder="1" applyAlignment="1">
      <alignment horizontal="center"/>
    </xf>
    <xf numFmtId="165" fontId="9" fillId="0" borderId="0" xfId="0" applyNumberFormat="1" applyFont="1"/>
    <xf numFmtId="167" fontId="11" fillId="26" borderId="0" xfId="0" applyNumberFormat="1" applyFont="1" applyFill="1" applyBorder="1" applyAlignment="1">
      <alignment horizontal="center"/>
    </xf>
    <xf numFmtId="165" fontId="8" fillId="26" borderId="0" xfId="0" applyNumberFormat="1" applyFont="1" applyFill="1" applyBorder="1" applyAlignment="1">
      <alignment horizontal="center"/>
    </xf>
    <xf numFmtId="0" fontId="92" fillId="26" borderId="0" xfId="0" applyFont="1" applyFill="1" applyBorder="1" applyAlignment="1">
      <alignment horizontal="left"/>
    </xf>
    <xf numFmtId="167" fontId="93" fillId="26" borderId="0" xfId="0" applyNumberFormat="1" applyFont="1" applyFill="1" applyBorder="1" applyAlignment="1">
      <alignment horizontal="center"/>
    </xf>
    <xf numFmtId="0" fontId="93" fillId="26" borderId="0" xfId="0" applyFont="1" applyFill="1" applyBorder="1" applyAlignment="1">
      <alignment horizontal="left" indent="1"/>
    </xf>
    <xf numFmtId="0" fontId="2" fillId="26" borderId="0" xfId="0" applyFont="1" applyFill="1" applyBorder="1" applyAlignment="1">
      <alignment horizontal="center" wrapText="1"/>
    </xf>
    <xf numFmtId="0" fontId="2" fillId="26" borderId="0" xfId="0" applyFont="1" applyFill="1" applyBorder="1"/>
    <xf numFmtId="0" fontId="8" fillId="26" borderId="0" xfId="0" applyFont="1" applyFill="1" applyBorder="1" applyAlignment="1">
      <alignment horizontal="left" indent="1"/>
    </xf>
    <xf numFmtId="0" fontId="13" fillId="25" borderId="0" xfId="0" applyFont="1" applyFill="1" applyBorder="1" applyAlignment="1">
      <alignment horizontal="center" vertical="center"/>
    </xf>
    <xf numFmtId="0" fontId="11" fillId="0" borderId="0" xfId="0" applyFont="1" applyFill="1" applyBorder="1" applyAlignment="1">
      <alignment horizontal="left"/>
    </xf>
    <xf numFmtId="0" fontId="2" fillId="0" borderId="0" xfId="0" applyFont="1" applyAlignment="1">
      <alignment horizontal="right"/>
    </xf>
    <xf numFmtId="0" fontId="8" fillId="25" borderId="0" xfId="0" applyFont="1" applyFill="1" applyBorder="1" applyAlignment="1"/>
    <xf numFmtId="0" fontId="15" fillId="25" borderId="0" xfId="0" applyFont="1" applyFill="1" applyBorder="1" applyAlignment="1">
      <alignment horizontal="right"/>
    </xf>
    <xf numFmtId="0" fontId="10" fillId="25" borderId="12" xfId="0" applyFont="1" applyFill="1" applyBorder="1" applyAlignment="1">
      <alignment horizontal="center"/>
    </xf>
    <xf numFmtId="164" fontId="11" fillId="27" borderId="0" xfId="40" applyNumberFormat="1" applyFont="1" applyFill="1" applyBorder="1" applyAlignment="1">
      <alignment horizontal="center" wrapText="1"/>
    </xf>
    <xf numFmtId="0" fontId="10" fillId="25" borderId="0" xfId="0" applyFont="1" applyFill="1" applyBorder="1" applyAlignment="1">
      <alignment horizontal="center"/>
    </xf>
    <xf numFmtId="0" fontId="8" fillId="25" borderId="0" xfId="0" applyFont="1" applyFill="1" applyBorder="1" applyAlignment="1">
      <alignment horizontal="left"/>
    </xf>
    <xf numFmtId="0" fontId="9" fillId="25" borderId="0" xfId="0" applyFont="1" applyFill="1" applyBorder="1"/>
    <xf numFmtId="0" fontId="10" fillId="25" borderId="12" xfId="0" applyFont="1" applyFill="1" applyBorder="1" applyAlignment="1">
      <alignment horizontal="center" vertical="center"/>
    </xf>
    <xf numFmtId="0" fontId="29" fillId="0" borderId="0" xfId="0" applyFont="1" applyBorder="1" applyAlignment="1">
      <alignment vertical="center"/>
    </xf>
    <xf numFmtId="3" fontId="11" fillId="25" borderId="0" xfId="0" applyNumberFormat="1" applyFont="1" applyFill="1"/>
    <xf numFmtId="164" fontId="0" fillId="26" borderId="0" xfId="0" applyNumberFormat="1" applyFill="1" applyBorder="1"/>
    <xf numFmtId="3" fontId="15" fillId="25" borderId="0" xfId="0" applyNumberFormat="1" applyFont="1" applyFill="1" applyAlignment="1"/>
    <xf numFmtId="0" fontId="8" fillId="0" borderId="0" xfId="0" applyFont="1" applyAlignment="1"/>
    <xf numFmtId="3" fontId="2" fillId="25" borderId="0" xfId="0" applyNumberFormat="1" applyFont="1" applyFill="1"/>
    <xf numFmtId="0" fontId="15" fillId="25" borderId="0" xfId="0" applyFont="1" applyFill="1" applyBorder="1" applyAlignment="1">
      <alignment vertical="center"/>
    </xf>
    <xf numFmtId="3" fontId="0" fillId="0" borderId="0" xfId="0" applyNumberFormat="1" applyFill="1"/>
    <xf numFmtId="3" fontId="11" fillId="26" borderId="0" xfId="0" applyNumberFormat="1" applyFont="1" applyFill="1"/>
    <xf numFmtId="3" fontId="9" fillId="26" borderId="0" xfId="0" applyNumberFormat="1" applyFont="1" applyFill="1" applyBorder="1"/>
    <xf numFmtId="3" fontId="9" fillId="26" borderId="0" xfId="0" applyNumberFormat="1" applyFont="1" applyFill="1" applyBorder="1" applyAlignment="1">
      <alignment vertical="center"/>
    </xf>
    <xf numFmtId="0" fontId="11" fillId="25" borderId="0" xfId="0" applyNumberFormat="1" applyFont="1" applyFill="1" applyBorder="1" applyAlignment="1">
      <alignment horizontal="right"/>
    </xf>
    <xf numFmtId="167" fontId="11" fillId="26" borderId="0" xfId="0" applyNumberFormat="1" applyFont="1" applyFill="1" applyBorder="1" applyAlignment="1">
      <alignment horizontal="right" indent="2"/>
    </xf>
    <xf numFmtId="1" fontId="11" fillId="25" borderId="0" xfId="0" applyNumberFormat="1" applyFont="1" applyFill="1" applyBorder="1" applyAlignment="1">
      <alignment horizontal="right"/>
    </xf>
    <xf numFmtId="165" fontId="10" fillId="25" borderId="0" xfId="0" applyNumberFormat="1" applyFont="1" applyFill="1" applyBorder="1" applyAlignment="1">
      <alignment horizontal="center"/>
    </xf>
    <xf numFmtId="0" fontId="10" fillId="26" borderId="0" xfId="0" applyFont="1" applyFill="1" applyBorder="1" applyAlignment="1">
      <alignment vertical="center"/>
    </xf>
    <xf numFmtId="167" fontId="0" fillId="25" borderId="0" xfId="0" applyNumberFormat="1" applyFill="1" applyBorder="1"/>
    <xf numFmtId="0" fontId="85" fillId="25" borderId="0" xfId="0" applyFont="1" applyFill="1" applyBorder="1"/>
    <xf numFmtId="0" fontId="10" fillId="25" borderId="0" xfId="0" applyFont="1" applyFill="1" applyBorder="1" applyAlignment="1">
      <alignment horizontal="left" vertical="center" wrapText="1"/>
    </xf>
    <xf numFmtId="0" fontId="11" fillId="25" borderId="12" xfId="0" applyFont="1" applyFill="1" applyBorder="1" applyAlignment="1">
      <alignment horizontal="center" vertical="center"/>
    </xf>
    <xf numFmtId="0" fontId="11" fillId="25" borderId="10" xfId="0" applyFont="1" applyFill="1" applyBorder="1" applyAlignment="1">
      <alignment horizontal="center" vertical="center"/>
    </xf>
    <xf numFmtId="0" fontId="11" fillId="25" borderId="12" xfId="0" applyFont="1" applyFill="1" applyBorder="1" applyAlignment="1">
      <alignment horizontal="center" vertical="center" wrapText="1"/>
    </xf>
    <xf numFmtId="0" fontId="0" fillId="25" borderId="0" xfId="0" applyFill="1" applyAlignment="1">
      <alignment vertical="distributed"/>
    </xf>
    <xf numFmtId="0" fontId="0" fillId="0" borderId="0" xfId="0" applyAlignment="1">
      <alignment vertical="distributed"/>
    </xf>
    <xf numFmtId="0" fontId="2" fillId="25" borderId="0" xfId="0" applyFont="1" applyFill="1"/>
    <xf numFmtId="0" fontId="88" fillId="25" borderId="0" xfId="0" applyFont="1" applyFill="1" applyBorder="1"/>
    <xf numFmtId="167" fontId="10" fillId="25" borderId="0" xfId="0" applyNumberFormat="1" applyFont="1" applyFill="1" applyAlignment="1">
      <alignment horizontal="right" indent="1"/>
    </xf>
    <xf numFmtId="0" fontId="10" fillId="25" borderId="0" xfId="0" applyFont="1" applyFill="1"/>
    <xf numFmtId="0" fontId="34" fillId="25" borderId="0" xfId="0" applyFont="1" applyFill="1" applyBorder="1"/>
    <xf numFmtId="3" fontId="34" fillId="25" borderId="0" xfId="0" applyNumberFormat="1" applyFont="1" applyFill="1"/>
    <xf numFmtId="3" fontId="10" fillId="25" borderId="0" xfId="0" applyNumberFormat="1" applyFont="1" applyFill="1"/>
    <xf numFmtId="165" fontId="10" fillId="25" borderId="0" xfId="0" applyNumberFormat="1" applyFont="1" applyFill="1" applyBorder="1" applyAlignment="1">
      <alignment horizontal="right" indent="1"/>
    </xf>
    <xf numFmtId="167" fontId="34" fillId="25" borderId="0" xfId="0" applyNumberFormat="1" applyFont="1" applyFill="1" applyBorder="1" applyAlignment="1">
      <alignment horizontal="right"/>
    </xf>
    <xf numFmtId="0" fontId="10" fillId="0" borderId="0" xfId="0" applyFont="1"/>
    <xf numFmtId="0" fontId="11" fillId="25" borderId="0" xfId="0" applyFont="1" applyFill="1"/>
    <xf numFmtId="0" fontId="11" fillId="25" borderId="0" xfId="0" applyFont="1" applyFill="1" applyAlignment="1">
      <alignment horizontal="left" indent="3"/>
    </xf>
    <xf numFmtId="167" fontId="11" fillId="25" borderId="0" xfId="0" applyNumberFormat="1" applyFont="1" applyFill="1" applyAlignment="1">
      <alignment horizontal="right" indent="1"/>
    </xf>
    <xf numFmtId="3" fontId="35" fillId="25" borderId="0" xfId="0" applyNumberFormat="1" applyFont="1" applyFill="1"/>
    <xf numFmtId="165" fontId="11" fillId="25" borderId="0" xfId="0" applyNumberFormat="1" applyFont="1" applyFill="1" applyBorder="1" applyAlignment="1">
      <alignment horizontal="right" indent="1"/>
    </xf>
    <xf numFmtId="167" fontId="35" fillId="25" borderId="0" xfId="0" applyNumberFormat="1" applyFont="1" applyFill="1" applyBorder="1" applyAlignment="1">
      <alignment horizontal="right"/>
    </xf>
    <xf numFmtId="0" fontId="11" fillId="25" borderId="0" xfId="0" applyFont="1" applyFill="1" applyAlignment="1">
      <alignment horizontal="left" indent="4"/>
    </xf>
    <xf numFmtId="3" fontId="34" fillId="25" borderId="0" xfId="0" applyNumberFormat="1" applyFont="1" applyFill="1" applyBorder="1"/>
    <xf numFmtId="3" fontId="10" fillId="25" borderId="0" xfId="0" applyNumberFormat="1" applyFont="1" applyFill="1" applyBorder="1" applyAlignment="1">
      <alignment horizontal="right"/>
    </xf>
    <xf numFmtId="3" fontId="10" fillId="25" borderId="0" xfId="0" applyNumberFormat="1" applyFont="1" applyFill="1" applyBorder="1"/>
    <xf numFmtId="3" fontId="35" fillId="25" borderId="0" xfId="0" applyNumberFormat="1" applyFont="1" applyFill="1" applyBorder="1"/>
    <xf numFmtId="3" fontId="35" fillId="25" borderId="0" xfId="0" applyNumberFormat="1" applyFont="1" applyFill="1" applyBorder="1" applyAlignment="1">
      <alignment horizontal="right" indent="1"/>
    </xf>
    <xf numFmtId="3" fontId="15" fillId="25" borderId="0" xfId="0" applyNumberFormat="1" applyFont="1" applyFill="1" applyBorder="1" applyAlignment="1">
      <alignment horizontal="left" indent="1"/>
    </xf>
    <xf numFmtId="0" fontId="8" fillId="25" borderId="0" xfId="0" applyFont="1" applyFill="1" applyBorder="1"/>
    <xf numFmtId="49" fontId="10" fillId="25" borderId="0" xfId="0" applyNumberFormat="1" applyFont="1" applyFill="1" applyBorder="1" applyAlignment="1">
      <alignment horizontal="center" vertical="center"/>
    </xf>
    <xf numFmtId="3" fontId="11" fillId="25" borderId="0" xfId="0" applyNumberFormat="1" applyFont="1" applyFill="1" applyBorder="1" applyAlignment="1"/>
    <xf numFmtId="49" fontId="10" fillId="25" borderId="15" xfId="0" applyNumberFormat="1" applyFont="1" applyFill="1" applyBorder="1" applyAlignment="1">
      <alignment vertical="center"/>
    </xf>
    <xf numFmtId="167" fontId="10" fillId="25" borderId="0" xfId="0" applyNumberFormat="1" applyFont="1" applyFill="1" applyBorder="1" applyAlignment="1">
      <alignment horizontal="center" vertical="center"/>
    </xf>
    <xf numFmtId="1" fontId="11" fillId="25" borderId="0" xfId="0" applyNumberFormat="1" applyFont="1" applyFill="1" applyBorder="1" applyAlignment="1"/>
    <xf numFmtId="0" fontId="0" fillId="25" borderId="0" xfId="0" applyNumberFormat="1" applyFont="1" applyFill="1" applyBorder="1" applyAlignment="1"/>
    <xf numFmtId="0" fontId="15" fillId="25" borderId="0" xfId="0" applyFont="1" applyFill="1" applyBorder="1" applyAlignment="1"/>
    <xf numFmtId="0" fontId="4" fillId="25" borderId="0" xfId="0" applyFont="1" applyFill="1" applyBorder="1" applyAlignment="1">
      <alignment vertical="top"/>
    </xf>
    <xf numFmtId="0" fontId="2" fillId="25" borderId="0" xfId="0" applyNumberFormat="1" applyFont="1" applyFill="1"/>
    <xf numFmtId="0" fontId="0" fillId="0" borderId="0" xfId="0" applyFill="1" applyAlignment="1">
      <alignment vertical="top"/>
    </xf>
    <xf numFmtId="0" fontId="0" fillId="0" borderId="0" xfId="0" applyFill="1" applyBorder="1" applyAlignment="1">
      <alignment vertical="top"/>
    </xf>
    <xf numFmtId="0" fontId="28" fillId="0" borderId="0" xfId="0" applyFont="1" applyFill="1" applyBorder="1"/>
    <xf numFmtId="0" fontId="4" fillId="0" borderId="0" xfId="0" applyFont="1" applyFill="1" applyBorder="1" applyAlignment="1">
      <alignment vertical="top"/>
    </xf>
    <xf numFmtId="49" fontId="11" fillId="0" borderId="0" xfId="0" applyNumberFormat="1" applyFont="1" applyFill="1" applyBorder="1" applyAlignment="1">
      <alignment horizontal="right"/>
    </xf>
    <xf numFmtId="0" fontId="89" fillId="0" borderId="0" xfId="0" applyFont="1"/>
    <xf numFmtId="167" fontId="2" fillId="26" borderId="0" xfId="0" applyNumberFormat="1" applyFont="1" applyFill="1" applyBorder="1" applyAlignment="1">
      <alignment horizontal="right" indent="3"/>
    </xf>
    <xf numFmtId="167" fontId="2" fillId="26" borderId="0" xfId="0" applyNumberFormat="1" applyFont="1" applyFill="1" applyBorder="1" applyAlignment="1"/>
    <xf numFmtId="0" fontId="2" fillId="26" borderId="0" xfId="0" applyNumberFormat="1" applyFont="1" applyFill="1" applyBorder="1" applyAlignment="1"/>
    <xf numFmtId="167" fontId="7" fillId="26" borderId="0" xfId="0" applyNumberFormat="1" applyFont="1" applyFill="1" applyBorder="1" applyAlignment="1">
      <alignment horizontal="right" indent="3"/>
    </xf>
    <xf numFmtId="167" fontId="7" fillId="26" borderId="0" xfId="0" applyNumberFormat="1" applyFont="1" applyFill="1" applyBorder="1" applyAlignment="1"/>
    <xf numFmtId="0" fontId="15" fillId="25" borderId="0" xfId="62" applyFont="1" applyFill="1" applyBorder="1" applyAlignment="1">
      <alignment horizontal="right"/>
    </xf>
    <xf numFmtId="0" fontId="2" fillId="0" borderId="0" xfId="62" applyFont="1" applyAlignment="1">
      <alignment horizontal="right"/>
    </xf>
    <xf numFmtId="165" fontId="11" fillId="27" borderId="0" xfId="40" applyNumberFormat="1" applyFont="1" applyFill="1" applyBorder="1" applyAlignment="1">
      <alignment horizontal="left" wrapText="1"/>
    </xf>
    <xf numFmtId="0" fontId="15" fillId="25" borderId="0" xfId="0" applyFont="1" applyFill="1" applyBorder="1" applyAlignment="1">
      <alignment horizontal="right"/>
    </xf>
    <xf numFmtId="0" fontId="10" fillId="24" borderId="0" xfId="40" applyFont="1" applyFill="1" applyBorder="1" applyAlignment="1">
      <alignment horizontal="left"/>
    </xf>
    <xf numFmtId="164" fontId="10" fillId="25" borderId="0" xfId="40" applyNumberFormat="1" applyFont="1" applyFill="1" applyBorder="1" applyAlignment="1">
      <alignment horizontal="center" wrapText="1"/>
    </xf>
    <xf numFmtId="0" fontId="10" fillId="25" borderId="10" xfId="0" applyFont="1" applyFill="1" applyBorder="1" applyAlignment="1">
      <alignment vertical="center"/>
    </xf>
    <xf numFmtId="0" fontId="35" fillId="0" borderId="0" xfId="40" applyFont="1" applyFill="1" applyBorder="1" applyAlignment="1">
      <alignment horizontal="left" indent="1"/>
    </xf>
    <xf numFmtId="0" fontId="1" fillId="0" borderId="0" xfId="63" applyAlignment="1">
      <alignment horizontal="left"/>
    </xf>
    <xf numFmtId="0" fontId="11" fillId="25" borderId="0" xfId="63" applyFont="1" applyFill="1" applyBorder="1" applyAlignment="1">
      <alignment horizontal="center" vertical="center" wrapText="1"/>
    </xf>
    <xf numFmtId="1" fontId="11" fillId="25" borderId="0" xfId="63" applyNumberFormat="1" applyFont="1" applyFill="1" applyBorder="1" applyAlignment="1">
      <alignment horizontal="center" vertical="center" wrapText="1"/>
    </xf>
    <xf numFmtId="1" fontId="11" fillId="0" borderId="0" xfId="63" applyNumberFormat="1" applyFont="1" applyBorder="1" applyAlignment="1">
      <alignment horizontal="center" vertical="center" wrapText="1"/>
    </xf>
    <xf numFmtId="0" fontId="11" fillId="0" borderId="0" xfId="63" applyFont="1" applyBorder="1" applyAlignment="1">
      <alignment horizontal="center" vertical="center" wrapText="1"/>
    </xf>
    <xf numFmtId="0" fontId="1" fillId="31" borderId="0" xfId="63" applyFont="1" applyFill="1" applyBorder="1" applyAlignment="1">
      <alignment horizontal="center"/>
    </xf>
    <xf numFmtId="3" fontId="1" fillId="0" borderId="0" xfId="58" applyNumberFormat="1" applyFont="1" applyBorder="1" applyAlignment="1">
      <alignment horizontal="center"/>
    </xf>
    <xf numFmtId="0" fontId="1" fillId="25" borderId="0" xfId="63" applyFont="1" applyFill="1" applyBorder="1"/>
    <xf numFmtId="3" fontId="50" fillId="25" borderId="15" xfId="63" quotePrefix="1" applyNumberFormat="1" applyFont="1" applyFill="1" applyBorder="1" applyAlignment="1">
      <alignment horizontal="center" vertical="center" wrapText="1"/>
    </xf>
    <xf numFmtId="0" fontId="1" fillId="0" borderId="0" xfId="63" applyFont="1"/>
    <xf numFmtId="0" fontId="54" fillId="25" borderId="0" xfId="63" applyFont="1" applyFill="1" applyBorder="1" applyAlignment="1">
      <alignment horizontal="center" vertical="center"/>
    </xf>
    <xf numFmtId="0" fontId="7" fillId="25" borderId="0" xfId="63" applyFont="1" applyFill="1" applyBorder="1" applyAlignment="1">
      <alignment horizontal="right"/>
    </xf>
    <xf numFmtId="0" fontId="48" fillId="25" borderId="0" xfId="63" applyFont="1" applyFill="1" applyBorder="1" applyAlignment="1">
      <alignment horizontal="right" vertical="center" wrapText="1"/>
    </xf>
    <xf numFmtId="0" fontId="1" fillId="25" borderId="0" xfId="63" applyFill="1" applyBorder="1" applyAlignment="1">
      <alignment horizontal="right" vertical="center"/>
    </xf>
    <xf numFmtId="1" fontId="11" fillId="25" borderId="0" xfId="63" applyNumberFormat="1" applyFont="1" applyFill="1" applyBorder="1" applyAlignment="1">
      <alignment horizontal="right" vertical="center" wrapText="1"/>
    </xf>
    <xf numFmtId="1" fontId="11" fillId="0" borderId="0" xfId="63" applyNumberFormat="1" applyFont="1" applyBorder="1" applyAlignment="1">
      <alignment horizontal="right" vertical="center" wrapText="1"/>
    </xf>
    <xf numFmtId="0" fontId="49" fillId="0" borderId="0" xfId="63" applyFont="1"/>
    <xf numFmtId="170" fontId="7" fillId="0" borderId="0" xfId="63" applyNumberFormat="1" applyFont="1" applyBorder="1" applyAlignment="1">
      <alignment horizontal="left" vertical="top"/>
    </xf>
    <xf numFmtId="0" fontId="2" fillId="0" borderId="0" xfId="63" applyFont="1" applyBorder="1" applyAlignment="1">
      <alignment horizontal="left" vertical="top" wrapText="1"/>
    </xf>
    <xf numFmtId="0" fontId="11" fillId="0" borderId="0" xfId="63" applyFont="1" applyBorder="1" applyAlignment="1">
      <alignment horizontal="right" vertical="center" wrapText="1"/>
    </xf>
    <xf numFmtId="0" fontId="17" fillId="25" borderId="0" xfId="63" applyFont="1" applyFill="1" applyBorder="1" applyAlignment="1">
      <alignment horizontal="center" vertical="center" wrapText="1"/>
    </xf>
    <xf numFmtId="0" fontId="58" fillId="25" borderId="0" xfId="63" applyFont="1" applyFill="1" applyBorder="1" applyAlignment="1">
      <alignment vertical="center"/>
    </xf>
    <xf numFmtId="1" fontId="17" fillId="25" borderId="0" xfId="63" applyNumberFormat="1" applyFont="1" applyFill="1" applyBorder="1" applyAlignment="1">
      <alignment horizontal="center" vertical="center" wrapText="1"/>
    </xf>
    <xf numFmtId="1" fontId="17" fillId="0" borderId="0" xfId="63" applyNumberFormat="1" applyFont="1" applyBorder="1" applyAlignment="1">
      <alignment horizontal="center" vertical="center" wrapText="1"/>
    </xf>
    <xf numFmtId="0" fontId="58" fillId="0" borderId="0" xfId="63" applyFont="1"/>
    <xf numFmtId="0" fontId="17" fillId="0" borderId="0" xfId="63" applyFont="1" applyBorder="1" applyAlignment="1">
      <alignment horizontal="center" vertical="center" wrapText="1"/>
    </xf>
    <xf numFmtId="0" fontId="52" fillId="0" borderId="0" xfId="63" applyFont="1" applyBorder="1" applyAlignment="1">
      <alignment vertical="center"/>
    </xf>
    <xf numFmtId="0" fontId="49" fillId="25" borderId="0" xfId="63" applyFont="1" applyFill="1" applyBorder="1"/>
    <xf numFmtId="0" fontId="8" fillId="25" borderId="0" xfId="63" applyFont="1" applyFill="1" applyBorder="1" applyAlignment="1">
      <alignment horizontal="justify" vertical="top"/>
    </xf>
    <xf numFmtId="0" fontId="8" fillId="25" borderId="0" xfId="63" applyFont="1" applyFill="1" applyBorder="1" applyAlignment="1">
      <alignment horizontal="left" vertical="top" wrapText="1"/>
    </xf>
    <xf numFmtId="3" fontId="15" fillId="25" borderId="0" xfId="63" quotePrefix="1" applyNumberFormat="1" applyFont="1" applyFill="1" applyBorder="1" applyAlignment="1">
      <alignment horizontal="right" vertical="center"/>
    </xf>
    <xf numFmtId="1" fontId="10" fillId="25" borderId="0" xfId="63" applyNumberFormat="1" applyFont="1" applyFill="1" applyBorder="1" applyAlignment="1">
      <alignment horizontal="center" vertical="center" wrapText="1"/>
    </xf>
    <xf numFmtId="1" fontId="10" fillId="0" borderId="0" xfId="63" applyNumberFormat="1" applyFont="1" applyBorder="1" applyAlignment="1">
      <alignment horizontal="center" vertical="center" wrapText="1"/>
    </xf>
    <xf numFmtId="0" fontId="2" fillId="0" borderId="0" xfId="63" applyFont="1" applyBorder="1" applyAlignment="1">
      <alignment horizontal="center" vertical="center" wrapText="1"/>
    </xf>
    <xf numFmtId="0" fontId="2" fillId="0" borderId="0" xfId="63" applyFont="1" applyBorder="1" applyAlignment="1">
      <alignment vertical="center"/>
    </xf>
    <xf numFmtId="0" fontId="10" fillId="0" borderId="0" xfId="63" applyFont="1" applyBorder="1" applyAlignment="1">
      <alignment horizontal="center" vertical="center" wrapText="1"/>
    </xf>
    <xf numFmtId="170" fontId="7" fillId="0" borderId="0" xfId="63" applyNumberFormat="1" applyFont="1" applyBorder="1" applyAlignment="1">
      <alignment horizontal="left" vertical="center"/>
    </xf>
    <xf numFmtId="3" fontId="15" fillId="25" borderId="0" xfId="63" applyNumberFormat="1" applyFont="1" applyFill="1" applyBorder="1" applyAlignment="1">
      <alignment horizontal="right" vertical="center"/>
    </xf>
    <xf numFmtId="1" fontId="48" fillId="0" borderId="0" xfId="63" applyNumberFormat="1" applyFont="1" applyBorder="1" applyAlignment="1">
      <alignment horizontal="center" vertical="center" wrapText="1"/>
    </xf>
    <xf numFmtId="0" fontId="10" fillId="0" borderId="0" xfId="63" applyFont="1" applyBorder="1" applyAlignment="1">
      <alignment horizontal="center" vertical="top" wrapText="1"/>
    </xf>
    <xf numFmtId="0" fontId="28" fillId="25" borderId="0" xfId="63" applyFont="1" applyFill="1" applyBorder="1" applyAlignment="1"/>
    <xf numFmtId="0" fontId="50" fillId="24" borderId="0" xfId="67" applyFont="1" applyFill="1" applyBorder="1" applyAlignment="1">
      <alignment horizontal="left"/>
    </xf>
    <xf numFmtId="167" fontId="28" fillId="25" borderId="0" xfId="0" applyNumberFormat="1" applyFont="1" applyFill="1" applyBorder="1" applyAlignment="1">
      <alignment horizontal="right"/>
    </xf>
    <xf numFmtId="1" fontId="48" fillId="0" borderId="0" xfId="63" applyNumberFormat="1" applyFont="1" applyBorder="1" applyAlignment="1">
      <alignment horizontal="center" wrapText="1"/>
    </xf>
    <xf numFmtId="0" fontId="96" fillId="25" borderId="0" xfId="63" applyFont="1" applyFill="1" applyBorder="1" applyAlignment="1">
      <alignment horizontal="center" vertical="center"/>
    </xf>
    <xf numFmtId="0" fontId="10" fillId="26" borderId="15" xfId="0" applyFont="1" applyFill="1" applyBorder="1" applyAlignment="1"/>
    <xf numFmtId="0" fontId="99" fillId="0" borderId="0" xfId="68"/>
    <xf numFmtId="0" fontId="9" fillId="25" borderId="0" xfId="0" applyFont="1" applyFill="1" applyBorder="1"/>
    <xf numFmtId="49" fontId="11" fillId="26" borderId="0" xfId="66" applyNumberFormat="1" applyFont="1" applyFill="1" applyBorder="1" applyAlignment="1">
      <alignment horizontal="right"/>
    </xf>
    <xf numFmtId="0" fontId="10" fillId="25" borderId="0" xfId="0" applyFont="1" applyFill="1" applyBorder="1" applyAlignment="1">
      <alignment horizontal="center"/>
    </xf>
    <xf numFmtId="0" fontId="1" fillId="26" borderId="0" xfId="69" applyFill="1" applyBorder="1"/>
    <xf numFmtId="0" fontId="1" fillId="25" borderId="0" xfId="70" applyFill="1" applyBorder="1"/>
    <xf numFmtId="3" fontId="52" fillId="24" borderId="0" xfId="40" applyNumberFormat="1" applyFont="1" applyFill="1" applyBorder="1" applyAlignment="1">
      <alignment horizontal="center" wrapText="1"/>
    </xf>
    <xf numFmtId="0" fontId="4" fillId="25" borderId="0" xfId="70" applyFont="1" applyFill="1" applyBorder="1"/>
    <xf numFmtId="0" fontId="4" fillId="25" borderId="0" xfId="70" applyFont="1" applyFill="1" applyBorder="1" applyAlignment="1">
      <alignment vertical="center"/>
    </xf>
    <xf numFmtId="0" fontId="10" fillId="24" borderId="0" xfId="71" applyFont="1" applyFill="1" applyBorder="1" applyAlignment="1">
      <alignment horizontal="left" indent="1"/>
    </xf>
    <xf numFmtId="0" fontId="28" fillId="0" borderId="0" xfId="72" applyFont="1" applyBorder="1"/>
    <xf numFmtId="3" fontId="28" fillId="24" borderId="0" xfId="71" applyNumberFormat="1" applyFont="1" applyFill="1" applyBorder="1" applyAlignment="1">
      <alignment horizontal="center" wrapText="1"/>
    </xf>
    <xf numFmtId="3" fontId="4" fillId="25" borderId="0" xfId="70" applyNumberFormat="1" applyFont="1" applyFill="1" applyBorder="1"/>
    <xf numFmtId="0" fontId="52" fillId="25" borderId="0" xfId="72" applyFont="1" applyFill="1" applyBorder="1" applyAlignment="1">
      <alignment horizontal="left" vertical="center"/>
    </xf>
    <xf numFmtId="0" fontId="52" fillId="24" borderId="0" xfId="71" applyFont="1" applyFill="1" applyBorder="1" applyAlignment="1">
      <alignment horizontal="left" wrapText="1"/>
    </xf>
    <xf numFmtId="0" fontId="28" fillId="25" borderId="0" xfId="72" applyFont="1" applyFill="1" applyBorder="1" applyAlignment="1">
      <alignment horizontal="left" wrapText="1" indent="1"/>
    </xf>
    <xf numFmtId="0" fontId="28" fillId="24" borderId="0" xfId="40" applyFont="1" applyFill="1" applyBorder="1" applyAlignment="1">
      <alignment horizontal="left"/>
    </xf>
    <xf numFmtId="0" fontId="4" fillId="25" borderId="0" xfId="70" applyFont="1" applyFill="1" applyBorder="1" applyAlignment="1"/>
    <xf numFmtId="49" fontId="11" fillId="25" borderId="0" xfId="69" applyNumberFormat="1" applyFont="1" applyFill="1" applyBorder="1" applyAlignment="1">
      <alignment horizontal="right"/>
    </xf>
    <xf numFmtId="0" fontId="13" fillId="0" borderId="0" xfId="69" applyFont="1" applyFill="1" applyBorder="1" applyAlignment="1">
      <alignment horizontal="center" vertical="center"/>
    </xf>
    <xf numFmtId="0" fontId="2" fillId="0" borderId="0" xfId="72" applyFont="1"/>
    <xf numFmtId="0" fontId="2" fillId="0" borderId="0" xfId="72" applyFont="1" applyAlignment="1">
      <alignment horizontal="right"/>
    </xf>
    <xf numFmtId="0" fontId="1" fillId="0" borderId="0" xfId="72" applyFont="1"/>
    <xf numFmtId="0" fontId="2" fillId="0" borderId="0" xfId="0" applyFont="1" applyAlignment="1">
      <alignment horizontal="right"/>
    </xf>
    <xf numFmtId="0" fontId="10" fillId="25" borderId="0" xfId="0" applyFont="1" applyFill="1" applyBorder="1" applyAlignment="1"/>
    <xf numFmtId="0" fontId="11" fillId="25" borderId="0" xfId="0" applyNumberFormat="1" applyFont="1" applyFill="1" applyBorder="1" applyAlignment="1">
      <alignment horizontal="left"/>
    </xf>
    <xf numFmtId="0" fontId="68" fillId="25" borderId="0" xfId="0" applyFont="1" applyFill="1" applyBorder="1" applyAlignment="1">
      <alignment horizontal="left"/>
    </xf>
    <xf numFmtId="0" fontId="10" fillId="25" borderId="12" xfId="0" applyFont="1" applyFill="1" applyBorder="1" applyAlignment="1">
      <alignment horizontal="center"/>
    </xf>
    <xf numFmtId="0" fontId="10" fillId="24" borderId="0" xfId="40" applyFont="1" applyFill="1" applyBorder="1" applyAlignment="1">
      <alignment horizontal="left" indent="2"/>
    </xf>
    <xf numFmtId="0" fontId="11" fillId="25" borderId="0" xfId="0" applyNumberFormat="1" applyFont="1" applyFill="1" applyBorder="1" applyAlignment="1">
      <alignment horizontal="right"/>
    </xf>
    <xf numFmtId="0" fontId="10" fillId="25" borderId="0" xfId="0" applyFont="1" applyFill="1" applyBorder="1" applyAlignment="1">
      <alignment horizontal="center"/>
    </xf>
    <xf numFmtId="0" fontId="8" fillId="25" borderId="0" xfId="0" applyFont="1" applyFill="1" applyBorder="1" applyAlignment="1">
      <alignment horizontal="left"/>
    </xf>
    <xf numFmtId="0" fontId="68" fillId="25" borderId="0" xfId="0" applyFont="1" applyFill="1" applyBorder="1" applyAlignment="1">
      <alignment horizontal="justify" vertical="center"/>
    </xf>
    <xf numFmtId="0" fontId="15" fillId="25" borderId="15" xfId="62" applyFont="1" applyFill="1" applyBorder="1" applyAlignment="1">
      <alignment horizontal="center" vertical="center" wrapText="1"/>
    </xf>
    <xf numFmtId="0" fontId="58" fillId="25" borderId="0" xfId="62" applyFont="1" applyFill="1" applyAlignment="1">
      <alignment vertical="center"/>
    </xf>
    <xf numFmtId="0" fontId="58" fillId="25" borderId="0" xfId="62" applyFont="1" applyFill="1" applyBorder="1" applyAlignment="1">
      <alignment vertical="center"/>
    </xf>
    <xf numFmtId="0" fontId="58" fillId="0" borderId="0" xfId="62" applyFont="1" applyAlignment="1">
      <alignment vertical="center"/>
    </xf>
    <xf numFmtId="3" fontId="56" fillId="0" borderId="0" xfId="62" applyNumberFormat="1" applyFont="1"/>
    <xf numFmtId="3" fontId="8" fillId="26" borderId="0" xfId="62" applyNumberFormat="1" applyFont="1" applyFill="1" applyBorder="1" applyAlignment="1">
      <alignment horizontal="right" vertical="center"/>
    </xf>
    <xf numFmtId="0" fontId="55" fillId="25" borderId="0" xfId="62" applyFont="1" applyFill="1" applyBorder="1"/>
    <xf numFmtId="0" fontId="14" fillId="25" borderId="0" xfId="62" applyFont="1" applyFill="1" applyBorder="1" applyAlignment="1">
      <alignment vertical="center"/>
    </xf>
    <xf numFmtId="0" fontId="12" fillId="25" borderId="0" xfId="62" applyFont="1" applyFill="1" applyBorder="1" applyAlignment="1">
      <alignment vertical="center"/>
    </xf>
    <xf numFmtId="0" fontId="1" fillId="0" borderId="0" xfId="62" applyBorder="1" applyAlignment="1"/>
    <xf numFmtId="0" fontId="11" fillId="25" borderId="0" xfId="62" applyFont="1" applyFill="1" applyBorder="1" applyAlignment="1">
      <alignment wrapText="1"/>
    </xf>
    <xf numFmtId="0" fontId="10" fillId="25" borderId="0" xfId="62" applyFont="1" applyFill="1" applyBorder="1"/>
    <xf numFmtId="49" fontId="11" fillId="25" borderId="0" xfId="62" applyNumberFormat="1" applyFont="1" applyFill="1" applyBorder="1" applyAlignment="1">
      <alignment horizontal="right"/>
    </xf>
    <xf numFmtId="0" fontId="11" fillId="25" borderId="0" xfId="0" applyFont="1" applyFill="1" applyBorder="1" applyAlignment="1">
      <alignment horizontal="left" indent="4"/>
    </xf>
    <xf numFmtId="167" fontId="11" fillId="27" borderId="0" xfId="40" applyNumberFormat="1" applyFont="1" applyFill="1" applyBorder="1" applyAlignment="1">
      <alignment horizontal="right" wrapText="1" indent="2"/>
    </xf>
    <xf numFmtId="0" fontId="11" fillId="24" borderId="0" xfId="40" applyFont="1" applyFill="1" applyBorder="1" applyAlignment="1">
      <alignment horizontal="left" indent="1"/>
    </xf>
    <xf numFmtId="167" fontId="10" fillId="27" borderId="0" xfId="40" applyNumberFormat="1" applyFont="1" applyFill="1" applyBorder="1" applyAlignment="1">
      <alignment horizontal="right" wrapText="1" indent="2"/>
    </xf>
    <xf numFmtId="49" fontId="10" fillId="25" borderId="10" xfId="0" applyNumberFormat="1" applyFont="1" applyFill="1" applyBorder="1" applyAlignment="1">
      <alignment horizontal="center" vertical="center" wrapText="1"/>
    </xf>
    <xf numFmtId="3" fontId="11" fillId="25" borderId="0" xfId="0" applyNumberFormat="1" applyFont="1" applyFill="1" applyAlignment="1">
      <alignment horizontal="right" indent="1"/>
    </xf>
    <xf numFmtId="3" fontId="10" fillId="25" borderId="0" xfId="0" applyNumberFormat="1" applyFont="1" applyFill="1" applyAlignment="1">
      <alignment horizontal="right" indent="1"/>
    </xf>
    <xf numFmtId="3" fontId="11" fillId="25" borderId="0" xfId="0" applyNumberFormat="1" applyFont="1" applyFill="1" applyBorder="1" applyAlignment="1">
      <alignment horizontal="right" indent="1"/>
    </xf>
    <xf numFmtId="3" fontId="10" fillId="25" borderId="0" xfId="0" applyNumberFormat="1" applyFont="1" applyFill="1" applyBorder="1" applyAlignment="1">
      <alignment horizontal="right" indent="1"/>
    </xf>
    <xf numFmtId="0" fontId="10" fillId="25" borderId="0" xfId="0" applyFont="1" applyFill="1" applyBorder="1" applyAlignment="1">
      <alignment horizontal="center"/>
    </xf>
    <xf numFmtId="0" fontId="11" fillId="25" borderId="0" xfId="0" applyFont="1" applyFill="1" applyBorder="1" applyAlignment="1">
      <alignment horizontal="left" indent="1"/>
    </xf>
    <xf numFmtId="0" fontId="10" fillId="25" borderId="0" xfId="0" applyFont="1" applyFill="1" applyBorder="1" applyAlignment="1">
      <alignment horizontal="left" indent="1"/>
    </xf>
    <xf numFmtId="0" fontId="9" fillId="25" borderId="0" xfId="0" applyFont="1" applyFill="1" applyBorder="1"/>
    <xf numFmtId="0" fontId="10" fillId="25" borderId="0" xfId="0" applyFont="1" applyFill="1" applyBorder="1" applyAlignment="1"/>
    <xf numFmtId="0" fontId="16" fillId="25" borderId="0" xfId="0" applyFont="1" applyFill="1" applyBorder="1" applyAlignment="1"/>
    <xf numFmtId="164" fontId="11" fillId="24" borderId="0" xfId="40" applyNumberFormat="1" applyFont="1" applyFill="1" applyBorder="1" applyAlignment="1">
      <alignment wrapText="1"/>
    </xf>
    <xf numFmtId="164" fontId="21" fillId="24" borderId="0" xfId="40" applyNumberFormat="1" applyFont="1" applyFill="1" applyBorder="1" applyAlignment="1">
      <alignment wrapText="1"/>
    </xf>
    <xf numFmtId="0" fontId="8" fillId="25" borderId="0" xfId="0" applyFont="1" applyFill="1" applyBorder="1" applyAlignment="1"/>
    <xf numFmtId="164" fontId="16" fillId="24" borderId="0" xfId="40" applyNumberFormat="1" applyFont="1" applyFill="1" applyBorder="1" applyAlignment="1">
      <alignment wrapText="1"/>
    </xf>
    <xf numFmtId="0" fontId="11" fillId="25" borderId="0" xfId="0" applyNumberFormat="1" applyFont="1" applyFill="1" applyBorder="1" applyAlignment="1">
      <alignment horizontal="left"/>
    </xf>
    <xf numFmtId="164" fontId="16" fillId="24" borderId="0" xfId="40" applyNumberFormat="1" applyFont="1" applyFill="1" applyBorder="1" applyAlignment="1">
      <alignment horizontal="left" wrapText="1"/>
    </xf>
    <xf numFmtId="0" fontId="10" fillId="25" borderId="0" xfId="0" applyFont="1" applyFill="1" applyBorder="1" applyAlignment="1">
      <alignment horizontal="justify" vertical="center" readingOrder="1"/>
    </xf>
    <xf numFmtId="0" fontId="11" fillId="25" borderId="0" xfId="0" applyFont="1" applyFill="1" applyBorder="1" applyAlignment="1">
      <alignment horizontal="justify" vertical="center" readingOrder="1"/>
    </xf>
    <xf numFmtId="0" fontId="68" fillId="25" borderId="0" xfId="0" applyFont="1" applyFill="1" applyBorder="1" applyAlignment="1">
      <alignment horizontal="left"/>
    </xf>
    <xf numFmtId="0" fontId="10" fillId="25" borderId="12" xfId="0" applyFont="1" applyFill="1" applyBorder="1" applyAlignment="1">
      <alignment horizontal="center"/>
    </xf>
    <xf numFmtId="0" fontId="11" fillId="24" borderId="0" xfId="40" applyFont="1" applyFill="1" applyBorder="1" applyAlignment="1">
      <alignment horizontal="left" indent="1"/>
    </xf>
    <xf numFmtId="0" fontId="15" fillId="25" borderId="0" xfId="62" applyFont="1" applyFill="1" applyBorder="1" applyAlignment="1">
      <alignment horizontal="right"/>
    </xf>
    <xf numFmtId="0" fontId="10" fillId="25" borderId="0" xfId="62" applyFont="1" applyFill="1" applyBorder="1" applyAlignment="1">
      <alignment horizontal="left" indent="1"/>
    </xf>
    <xf numFmtId="0" fontId="10" fillId="25" borderId="17" xfId="62" applyFont="1" applyFill="1" applyBorder="1" applyAlignment="1">
      <alignment horizontal="center"/>
    </xf>
    <xf numFmtId="0" fontId="15" fillId="25" borderId="0" xfId="62" applyFont="1" applyFill="1" applyBorder="1" applyAlignment="1">
      <alignment horizontal="justify" wrapText="1"/>
    </xf>
    <xf numFmtId="0" fontId="28" fillId="25" borderId="0" xfId="62" applyFont="1" applyFill="1" applyBorder="1" applyAlignment="1">
      <alignment wrapText="1"/>
    </xf>
    <xf numFmtId="0" fontId="15" fillId="25" borderId="0" xfId="62" applyFont="1" applyFill="1" applyBorder="1" applyAlignment="1">
      <alignment wrapText="1"/>
    </xf>
    <xf numFmtId="49" fontId="10" fillId="25" borderId="15" xfId="0" applyNumberFormat="1" applyFont="1" applyFill="1" applyBorder="1" applyAlignment="1">
      <alignment horizontal="center" vertical="center" wrapText="1"/>
    </xf>
    <xf numFmtId="164" fontId="11" fillId="27" borderId="0" xfId="40" applyNumberFormat="1" applyFont="1" applyFill="1" applyBorder="1" applyAlignment="1">
      <alignment horizontal="center" wrapText="1"/>
    </xf>
    <xf numFmtId="0" fontId="10" fillId="25" borderId="0" xfId="0" applyFont="1" applyFill="1" applyBorder="1" applyAlignment="1">
      <alignment horizontal="center"/>
    </xf>
    <xf numFmtId="0" fontId="10" fillId="25" borderId="0" xfId="0" applyFont="1" applyFill="1" applyBorder="1" applyAlignment="1">
      <alignment horizontal="left" indent="1"/>
    </xf>
    <xf numFmtId="0" fontId="11" fillId="25" borderId="0" xfId="0" applyFont="1" applyFill="1" applyBorder="1" applyAlignment="1">
      <alignment horizontal="left" indent="1"/>
    </xf>
    <xf numFmtId="164" fontId="10" fillId="24" borderId="15" xfId="40" applyNumberFormat="1" applyFont="1" applyFill="1" applyBorder="1" applyAlignment="1">
      <alignment horizontal="center" wrapText="1"/>
    </xf>
    <xf numFmtId="167" fontId="15" fillId="25" borderId="0" xfId="0" applyNumberFormat="1" applyFont="1" applyFill="1" applyBorder="1" applyAlignment="1">
      <alignment horizontal="center" vertical="center"/>
    </xf>
    <xf numFmtId="0" fontId="17" fillId="24" borderId="0" xfId="40" applyFont="1" applyFill="1" applyBorder="1" applyAlignment="1">
      <alignment horizontal="center" wrapText="1"/>
    </xf>
    <xf numFmtId="0" fontId="10" fillId="25" borderId="15" xfId="0" applyFont="1" applyFill="1" applyBorder="1" applyAlignment="1">
      <alignment horizontal="center" vertical="center" wrapText="1"/>
    </xf>
    <xf numFmtId="0" fontId="17" fillId="26" borderId="0" xfId="0" applyFont="1" applyFill="1" applyBorder="1" applyAlignment="1">
      <alignment horizontal="left"/>
    </xf>
    <xf numFmtId="0" fontId="8" fillId="25" borderId="0" xfId="62" applyFont="1" applyFill="1" applyBorder="1" applyAlignment="1">
      <alignment horizontal="left"/>
    </xf>
    <xf numFmtId="0" fontId="8" fillId="25" borderId="0" xfId="0" applyFont="1" applyFill="1" applyBorder="1" applyAlignment="1">
      <alignment horizontal="left"/>
    </xf>
    <xf numFmtId="0" fontId="28" fillId="24" borderId="0" xfId="40" applyFont="1" applyFill="1" applyBorder="1" applyAlignment="1">
      <alignment horizontal="left" vertical="top" wrapText="1"/>
    </xf>
    <xf numFmtId="0" fontId="9" fillId="25" borderId="0" xfId="0" applyFont="1" applyFill="1" applyBorder="1"/>
    <xf numFmtId="49" fontId="11" fillId="25" borderId="0" xfId="0" applyNumberFormat="1" applyFont="1" applyFill="1" applyBorder="1" applyAlignment="1">
      <alignment horizontal="right"/>
    </xf>
    <xf numFmtId="0" fontId="98" fillId="26" borderId="0" xfId="0" applyFont="1" applyFill="1" applyBorder="1" applyAlignment="1"/>
    <xf numFmtId="167" fontId="15" fillId="26" borderId="0" xfId="0" applyNumberFormat="1" applyFont="1" applyFill="1" applyBorder="1" applyAlignment="1">
      <alignment horizontal="right"/>
    </xf>
    <xf numFmtId="0" fontId="15" fillId="26" borderId="0" xfId="0" applyFont="1" applyFill="1" applyBorder="1" applyAlignment="1">
      <alignment horizontal="justify"/>
    </xf>
    <xf numFmtId="0" fontId="48" fillId="26" borderId="0" xfId="0" applyFont="1" applyFill="1" applyBorder="1" applyAlignment="1"/>
    <xf numFmtId="1" fontId="97" fillId="0" borderId="0" xfId="63" applyNumberFormat="1" applyFont="1" applyBorder="1" applyAlignment="1">
      <alignment horizontal="center" vertical="center" wrapText="1"/>
    </xf>
    <xf numFmtId="0" fontId="101" fillId="25" borderId="0" xfId="0" applyFont="1" applyFill="1" applyBorder="1"/>
    <xf numFmtId="0" fontId="102" fillId="25" borderId="0" xfId="0" applyFont="1" applyFill="1" applyBorder="1"/>
    <xf numFmtId="0" fontId="100" fillId="25" borderId="0" xfId="0" applyFont="1" applyFill="1" applyBorder="1" applyAlignment="1">
      <alignment horizontal="center"/>
    </xf>
    <xf numFmtId="164" fontId="100" fillId="25" borderId="0" xfId="0" applyNumberFormat="1" applyFont="1" applyFill="1" applyBorder="1" applyAlignment="1">
      <alignment horizontal="center"/>
    </xf>
    <xf numFmtId="0" fontId="0" fillId="25" borderId="25" xfId="0" applyFill="1" applyBorder="1"/>
    <xf numFmtId="0" fontId="12" fillId="25" borderId="25" xfId="0" applyFont="1" applyFill="1" applyBorder="1" applyAlignment="1">
      <alignment horizontal="left"/>
    </xf>
    <xf numFmtId="0" fontId="0" fillId="25" borderId="25" xfId="0" applyFill="1" applyBorder="1" applyAlignment="1">
      <alignment horizontal="left"/>
    </xf>
    <xf numFmtId="0" fontId="0" fillId="25" borderId="26" xfId="0" applyFill="1" applyBorder="1"/>
    <xf numFmtId="0" fontId="0" fillId="25" borderId="26" xfId="0" applyFill="1" applyBorder="1" applyAlignment="1">
      <alignment vertical="center"/>
    </xf>
    <xf numFmtId="0" fontId="13" fillId="33" borderId="27" xfId="0" applyFont="1" applyFill="1" applyBorder="1" applyAlignment="1">
      <alignment horizontal="center" vertical="center"/>
    </xf>
    <xf numFmtId="0" fontId="106" fillId="25" borderId="0" xfId="0" applyFont="1" applyFill="1" applyBorder="1" applyAlignment="1">
      <alignment horizontal="left" vertical="center"/>
    </xf>
    <xf numFmtId="0" fontId="10" fillId="25" borderId="25" xfId="0" applyFont="1" applyFill="1" applyBorder="1" applyAlignment="1">
      <alignment horizontal="right"/>
    </xf>
    <xf numFmtId="0" fontId="15" fillId="0" borderId="0" xfId="0" applyFont="1" applyBorder="1" applyAlignment="1"/>
    <xf numFmtId="167" fontId="100" fillId="25" borderId="0" xfId="0" applyNumberFormat="1" applyFont="1" applyFill="1" applyBorder="1" applyAlignment="1">
      <alignment horizontal="center"/>
    </xf>
    <xf numFmtId="0" fontId="100" fillId="25" borderId="0" xfId="0" applyFont="1" applyFill="1" applyBorder="1" applyAlignment="1">
      <alignment vertical="center"/>
    </xf>
    <xf numFmtId="0" fontId="100" fillId="24" borderId="0" xfId="40" applyFont="1" applyFill="1" applyBorder="1"/>
    <xf numFmtId="0" fontId="100" fillId="24" borderId="0" xfId="40" applyFont="1" applyFill="1" applyBorder="1" applyAlignment="1">
      <alignment horizontal="center"/>
    </xf>
    <xf numFmtId="169" fontId="103" fillId="24" borderId="0" xfId="40" applyNumberFormat="1" applyFont="1" applyFill="1" applyBorder="1" applyAlignment="1">
      <alignment horizontal="center" wrapText="1"/>
    </xf>
    <xf numFmtId="168" fontId="103" fillId="24" borderId="0" xfId="40" applyNumberFormat="1" applyFont="1" applyFill="1" applyBorder="1" applyAlignment="1">
      <alignment horizontal="center" wrapText="1"/>
    </xf>
    <xf numFmtId="0" fontId="13" fillId="33" borderId="26" xfId="0" applyFont="1" applyFill="1" applyBorder="1" applyAlignment="1">
      <alignment horizontal="center" vertical="center"/>
    </xf>
    <xf numFmtId="0" fontId="8" fillId="25" borderId="29" xfId="0" applyFont="1" applyFill="1" applyBorder="1" applyAlignment="1">
      <alignment horizontal="left"/>
    </xf>
    <xf numFmtId="0" fontId="15" fillId="25" borderId="29" xfId="0" applyFont="1" applyFill="1" applyBorder="1"/>
    <xf numFmtId="0" fontId="49" fillId="25" borderId="29" xfId="0" applyFont="1" applyFill="1" applyBorder="1" applyAlignment="1">
      <alignment horizontal="left"/>
    </xf>
    <xf numFmtId="0" fontId="0" fillId="25" borderId="29" xfId="0" applyFill="1" applyBorder="1"/>
    <xf numFmtId="0" fontId="0" fillId="25" borderId="28" xfId="0" applyFill="1" applyBorder="1"/>
    <xf numFmtId="0" fontId="0" fillId="25" borderId="0" xfId="0" applyFill="1" applyBorder="1" applyAlignment="1">
      <alignment vertical="justify"/>
    </xf>
    <xf numFmtId="0" fontId="4" fillId="25" borderId="26" xfId="0" applyFont="1" applyFill="1" applyBorder="1"/>
    <xf numFmtId="0" fontId="74" fillId="25" borderId="26" xfId="0" applyFont="1" applyFill="1" applyBorder="1"/>
    <xf numFmtId="0" fontId="9" fillId="25" borderId="26" xfId="0" applyFont="1" applyFill="1" applyBorder="1"/>
    <xf numFmtId="0" fontId="75" fillId="25" borderId="26" xfId="0" applyFont="1" applyFill="1" applyBorder="1"/>
    <xf numFmtId="0" fontId="5" fillId="25" borderId="26" xfId="0" applyFont="1" applyFill="1" applyBorder="1"/>
    <xf numFmtId="0" fontId="8" fillId="25" borderId="30" xfId="0" applyFont="1" applyFill="1" applyBorder="1" applyAlignment="1">
      <alignment horizontal="left"/>
    </xf>
    <xf numFmtId="0" fontId="8" fillId="25" borderId="27" xfId="0" applyFont="1" applyFill="1" applyBorder="1" applyAlignment="1">
      <alignment horizontal="left"/>
    </xf>
    <xf numFmtId="0" fontId="0" fillId="25" borderId="27" xfId="0" applyFill="1" applyBorder="1" applyAlignment="1">
      <alignment vertical="center"/>
    </xf>
    <xf numFmtId="0" fontId="0" fillId="25" borderId="27" xfId="0" applyFill="1" applyBorder="1"/>
    <xf numFmtId="0" fontId="69" fillId="25" borderId="27" xfId="0" applyFont="1" applyFill="1" applyBorder="1"/>
    <xf numFmtId="0" fontId="22" fillId="25" borderId="27" xfId="0" applyFont="1" applyFill="1" applyBorder="1"/>
    <xf numFmtId="0" fontId="12" fillId="25" borderId="27" xfId="0" applyFont="1" applyFill="1" applyBorder="1"/>
    <xf numFmtId="0" fontId="20" fillId="25" borderId="27" xfId="0" applyFont="1" applyFill="1" applyBorder="1"/>
    <xf numFmtId="0" fontId="23" fillId="25" borderId="27" xfId="0" applyFont="1" applyFill="1" applyBorder="1"/>
    <xf numFmtId="0" fontId="49" fillId="25" borderId="27" xfId="0" applyFont="1" applyFill="1" applyBorder="1"/>
    <xf numFmtId="0" fontId="103" fillId="25" borderId="0" xfId="0" applyFont="1" applyFill="1" applyBorder="1"/>
    <xf numFmtId="0" fontId="10" fillId="25" borderId="0" xfId="0" applyFont="1" applyFill="1" applyBorder="1" applyAlignment="1">
      <alignment horizontal="center" vertical="distributed"/>
    </xf>
    <xf numFmtId="0" fontId="15" fillId="0" borderId="0" xfId="0" applyFont="1" applyBorder="1" applyAlignment="1">
      <alignment vertical="center"/>
    </xf>
    <xf numFmtId="0" fontId="101" fillId="0" borderId="0" xfId="0" applyFont="1" applyBorder="1"/>
    <xf numFmtId="0" fontId="100" fillId="25" borderId="10" xfId="0" applyFont="1" applyFill="1" applyBorder="1" applyAlignment="1">
      <alignment horizontal="center"/>
    </xf>
    <xf numFmtId="165" fontId="100" fillId="25" borderId="0" xfId="0" applyNumberFormat="1" applyFont="1" applyFill="1" applyBorder="1" applyAlignment="1">
      <alignment horizontal="right"/>
    </xf>
    <xf numFmtId="0" fontId="100" fillId="25" borderId="0" xfId="0" applyFont="1" applyFill="1" applyBorder="1" applyAlignment="1">
      <alignment horizontal="left"/>
    </xf>
    <xf numFmtId="0" fontId="100" fillId="25" borderId="0" xfId="62" applyFont="1" applyFill="1" applyBorder="1" applyAlignment="1">
      <alignment horizontal="left"/>
    </xf>
    <xf numFmtId="0" fontId="101" fillId="25" borderId="0" xfId="62" applyFont="1" applyFill="1" applyBorder="1" applyAlignment="1"/>
    <xf numFmtId="0" fontId="101" fillId="25" borderId="0" xfId="62" applyFont="1" applyFill="1" applyBorder="1"/>
    <xf numFmtId="0" fontId="7" fillId="25" borderId="0" xfId="62" applyFont="1" applyFill="1" applyBorder="1" applyAlignment="1">
      <alignment horizontal="left" indent="1"/>
    </xf>
    <xf numFmtId="0" fontId="49" fillId="25" borderId="0" xfId="62" applyFont="1" applyFill="1" applyBorder="1" applyAlignment="1">
      <alignment horizontal="left"/>
    </xf>
    <xf numFmtId="0" fontId="1" fillId="25" borderId="25" xfId="62" applyFill="1" applyBorder="1"/>
    <xf numFmtId="0" fontId="8" fillId="25" borderId="29" xfId="62" applyFont="1" applyFill="1" applyBorder="1" applyAlignment="1">
      <alignment horizontal="left"/>
    </xf>
    <xf numFmtId="0" fontId="49" fillId="25" borderId="29" xfId="62" applyFont="1" applyFill="1" applyBorder="1" applyAlignment="1">
      <alignment horizontal="left"/>
    </xf>
    <xf numFmtId="0" fontId="1" fillId="25" borderId="29" xfId="62" applyFill="1" applyBorder="1"/>
    <xf numFmtId="0" fontId="1" fillId="25" borderId="28" xfId="62" applyFill="1" applyBorder="1"/>
    <xf numFmtId="0" fontId="1" fillId="25" borderId="26" xfId="62" applyFill="1" applyBorder="1"/>
    <xf numFmtId="0" fontId="12" fillId="0" borderId="0" xfId="62" applyFont="1" applyBorder="1"/>
    <xf numFmtId="0" fontId="69" fillId="0" borderId="0" xfId="62" applyFont="1" applyBorder="1" applyAlignment="1"/>
    <xf numFmtId="0" fontId="1" fillId="25" borderId="26" xfId="62" applyFill="1" applyBorder="1" applyAlignment="1"/>
    <xf numFmtId="0" fontId="23" fillId="25" borderId="0" xfId="62" applyFont="1" applyFill="1" applyBorder="1"/>
    <xf numFmtId="0" fontId="49" fillId="25" borderId="0" xfId="62" applyFont="1" applyFill="1" applyBorder="1"/>
    <xf numFmtId="0" fontId="79" fillId="25" borderId="26" xfId="0" applyFont="1" applyFill="1" applyBorder="1"/>
    <xf numFmtId="0" fontId="4" fillId="25" borderId="26" xfId="0" applyFont="1" applyFill="1" applyBorder="1" applyAlignment="1">
      <alignment vertical="center"/>
    </xf>
    <xf numFmtId="0" fontId="110" fillId="25" borderId="31" xfId="62" applyFont="1" applyFill="1" applyBorder="1" applyAlignment="1">
      <alignment horizontal="left" vertical="center" indent="1"/>
    </xf>
    <xf numFmtId="0" fontId="111" fillId="25" borderId="33" xfId="62" applyFont="1" applyFill="1" applyBorder="1" applyAlignment="1">
      <alignment vertical="center"/>
    </xf>
    <xf numFmtId="0" fontId="111" fillId="25" borderId="32" xfId="62" applyFont="1" applyFill="1" applyBorder="1" applyAlignment="1">
      <alignment vertical="center"/>
    </xf>
    <xf numFmtId="0" fontId="106" fillId="25" borderId="0" xfId="62" applyFont="1" applyFill="1" applyBorder="1" applyAlignment="1">
      <alignment horizontal="left" vertical="center"/>
    </xf>
    <xf numFmtId="0" fontId="0" fillId="25" borderId="27" xfId="0" applyFill="1" applyBorder="1" applyAlignment="1"/>
    <xf numFmtId="0" fontId="8" fillId="26" borderId="0" xfId="0" applyFont="1" applyFill="1" applyBorder="1" applyAlignment="1"/>
    <xf numFmtId="0" fontId="69" fillId="25" borderId="27" xfId="0" applyFont="1" applyFill="1" applyBorder="1" applyAlignment="1"/>
    <xf numFmtId="0" fontId="73" fillId="25" borderId="0" xfId="0" applyFont="1" applyFill="1" applyBorder="1" applyAlignment="1"/>
    <xf numFmtId="0" fontId="73" fillId="26" borderId="0" xfId="0" applyFont="1" applyFill="1" applyBorder="1" applyAlignment="1"/>
    <xf numFmtId="0" fontId="8" fillId="26" borderId="0" xfId="0" applyFont="1" applyFill="1" applyBorder="1"/>
    <xf numFmtId="164" fontId="112" fillId="25" borderId="0" xfId="0" applyNumberFormat="1" applyFont="1" applyFill="1" applyBorder="1" applyAlignment="1">
      <alignment horizontal="center"/>
    </xf>
    <xf numFmtId="164" fontId="113" fillId="25" borderId="0" xfId="0" applyNumberFormat="1" applyFont="1" applyFill="1" applyBorder="1" applyAlignment="1">
      <alignment horizontal="right"/>
    </xf>
    <xf numFmtId="164" fontId="113" fillId="26" borderId="0" xfId="0" applyNumberFormat="1" applyFont="1" applyFill="1" applyBorder="1" applyAlignment="1">
      <alignment horizontal="right"/>
    </xf>
    <xf numFmtId="0" fontId="114" fillId="25" borderId="0" xfId="0" applyFont="1" applyFill="1" applyBorder="1" applyAlignment="1"/>
    <xf numFmtId="167" fontId="113" fillId="25" borderId="0" xfId="40" applyNumberFormat="1" applyFont="1" applyFill="1" applyBorder="1" applyAlignment="1">
      <alignment horizontal="right" wrapText="1"/>
    </xf>
    <xf numFmtId="167" fontId="113" fillId="26" borderId="0" xfId="40" applyNumberFormat="1" applyFont="1" applyFill="1" applyBorder="1" applyAlignment="1">
      <alignment horizontal="right" wrapText="1"/>
    </xf>
    <xf numFmtId="167" fontId="112" fillId="24" borderId="0" xfId="40" applyNumberFormat="1" applyFont="1" applyFill="1" applyBorder="1" applyAlignment="1">
      <alignment horizontal="center" wrapText="1"/>
    </xf>
    <xf numFmtId="0" fontId="115" fillId="25" borderId="0" xfId="0" applyFont="1" applyFill="1" applyBorder="1"/>
    <xf numFmtId="0" fontId="15" fillId="25" borderId="0" xfId="0" applyFont="1" applyFill="1" applyBorder="1" applyAlignment="1">
      <alignment vertical="top"/>
    </xf>
    <xf numFmtId="3" fontId="113" fillId="25" borderId="0" xfId="0" applyNumberFormat="1" applyFont="1" applyFill="1" applyBorder="1" applyAlignment="1">
      <alignment horizontal="right"/>
    </xf>
    <xf numFmtId="3" fontId="116" fillId="25" borderId="0" xfId="0" applyNumberFormat="1" applyFont="1" applyFill="1" applyBorder="1" applyAlignment="1">
      <alignment horizontal="left"/>
    </xf>
    <xf numFmtId="0" fontId="100" fillId="25" borderId="0" xfId="0" applyFont="1" applyFill="1" applyBorder="1"/>
    <xf numFmtId="1" fontId="103" fillId="25" borderId="0" xfId="0" applyNumberFormat="1" applyFont="1" applyFill="1" applyBorder="1" applyAlignment="1"/>
    <xf numFmtId="3" fontId="100" fillId="25" borderId="0" xfId="0" applyNumberFormat="1" applyFont="1" applyFill="1" applyBorder="1" applyAlignment="1"/>
    <xf numFmtId="3" fontId="100" fillId="25" borderId="10" xfId="0" applyNumberFormat="1" applyFont="1" applyFill="1" applyBorder="1" applyAlignment="1"/>
    <xf numFmtId="0" fontId="100" fillId="25" borderId="0" xfId="0" applyFont="1" applyFill="1" applyBorder="1" applyAlignment="1">
      <alignment vertical="distributed"/>
    </xf>
    <xf numFmtId="0" fontId="100" fillId="25" borderId="0" xfId="0" applyFont="1" applyFill="1" applyBorder="1" applyAlignment="1">
      <alignment horizontal="right" vertical="distributed"/>
    </xf>
    <xf numFmtId="3" fontId="100" fillId="25" borderId="0" xfId="57" applyNumberFormat="1" applyFont="1" applyFill="1" applyAlignment="1">
      <alignment horizontal="right" vertical="distributed"/>
    </xf>
    <xf numFmtId="3" fontId="100" fillId="25" borderId="0" xfId="0" applyNumberFormat="1" applyFont="1" applyFill="1" applyBorder="1" applyAlignment="1">
      <alignment vertical="distributed"/>
    </xf>
    <xf numFmtId="165" fontId="100" fillId="25" borderId="0" xfId="0" applyNumberFormat="1" applyFont="1" applyFill="1" applyBorder="1" applyAlignment="1">
      <alignment horizontal="right" vertical="distributed" wrapText="1" indent="1"/>
    </xf>
    <xf numFmtId="3" fontId="100" fillId="25" borderId="0" xfId="0" applyNumberFormat="1" applyFont="1" applyFill="1" applyAlignment="1">
      <alignment horizontal="right" vertical="distributed"/>
    </xf>
    <xf numFmtId="3" fontId="100" fillId="25" borderId="0" xfId="0" applyNumberFormat="1" applyFont="1" applyFill="1" applyBorder="1" applyAlignment="1">
      <alignment horizontal="right" vertical="distributed" indent="1"/>
    </xf>
    <xf numFmtId="167" fontId="103" fillId="25" borderId="0" xfId="0" applyNumberFormat="1" applyFont="1" applyFill="1" applyBorder="1" applyAlignment="1">
      <alignment horizontal="right" indent="1"/>
    </xf>
    <xf numFmtId="167" fontId="103" fillId="25" borderId="0" xfId="57" applyNumberFormat="1" applyFont="1" applyFill="1" applyBorder="1" applyAlignment="1">
      <alignment horizontal="center"/>
    </xf>
    <xf numFmtId="167" fontId="100" fillId="25" borderId="0" xfId="0" applyNumberFormat="1" applyFont="1" applyFill="1" applyAlignment="1">
      <alignment horizontal="right" indent="1"/>
    </xf>
    <xf numFmtId="167" fontId="103" fillId="25" borderId="0" xfId="0" applyNumberFormat="1" applyFont="1" applyFill="1" applyBorder="1" applyAlignment="1">
      <alignment horizontal="center"/>
    </xf>
    <xf numFmtId="0" fontId="7" fillId="25" borderId="0" xfId="0" applyFont="1" applyFill="1" applyBorder="1" applyAlignment="1">
      <alignment horizontal="left"/>
    </xf>
    <xf numFmtId="0" fontId="0" fillId="0" borderId="25" xfId="0" applyFill="1" applyBorder="1"/>
    <xf numFmtId="0" fontId="0" fillId="25" borderId="27" xfId="0" applyFill="1" applyBorder="1" applyAlignment="1">
      <alignment vertical="distributed"/>
    </xf>
    <xf numFmtId="0" fontId="2" fillId="25" borderId="27" xfId="0" applyFont="1" applyFill="1" applyBorder="1"/>
    <xf numFmtId="0" fontId="10" fillId="25" borderId="27" xfId="0" applyFont="1" applyFill="1" applyBorder="1"/>
    <xf numFmtId="0" fontId="11" fillId="25" borderId="27" xfId="0" applyFont="1" applyFill="1" applyBorder="1"/>
    <xf numFmtId="0" fontId="13" fillId="32" borderId="27" xfId="0" applyFont="1" applyFill="1" applyBorder="1" applyAlignment="1">
      <alignment horizontal="center" vertical="center"/>
    </xf>
    <xf numFmtId="0" fontId="10" fillId="25" borderId="25" xfId="63" applyFont="1" applyFill="1" applyBorder="1" applyAlignment="1">
      <alignment horizontal="left"/>
    </xf>
    <xf numFmtId="0" fontId="5" fillId="25" borderId="28" xfId="63" applyFont="1" applyFill="1" applyBorder="1"/>
    <xf numFmtId="0" fontId="5" fillId="25" borderId="26" xfId="63" applyFont="1" applyFill="1" applyBorder="1"/>
    <xf numFmtId="0" fontId="5" fillId="25" borderId="26" xfId="63" applyFont="1" applyFill="1" applyBorder="1" applyAlignment="1">
      <alignment horizontal="right" vertical="center"/>
    </xf>
    <xf numFmtId="0" fontId="54" fillId="25" borderId="26" xfId="63" applyFont="1" applyFill="1" applyBorder="1"/>
    <xf numFmtId="0" fontId="5" fillId="25" borderId="26" xfId="63" applyFont="1" applyFill="1" applyBorder="1" applyAlignment="1"/>
    <xf numFmtId="0" fontId="13" fillId="34" borderId="26" xfId="63" applyFont="1" applyFill="1" applyBorder="1" applyAlignment="1">
      <alignment horizontal="center" vertical="center"/>
    </xf>
    <xf numFmtId="0" fontId="15" fillId="25" borderId="0" xfId="63" applyFont="1" applyFill="1" applyBorder="1" applyAlignment="1">
      <alignment horizontal="center"/>
    </xf>
    <xf numFmtId="0" fontId="100" fillId="25" borderId="0" xfId="63" applyFont="1" applyFill="1" applyBorder="1" applyAlignment="1">
      <alignment horizontal="left" vertical="center"/>
    </xf>
    <xf numFmtId="3" fontId="115" fillId="25" borderId="0" xfId="63" applyNumberFormat="1" applyFont="1" applyFill="1" applyBorder="1" applyAlignment="1">
      <alignment horizontal="right" vertical="center"/>
    </xf>
    <xf numFmtId="0" fontId="100" fillId="24" borderId="0" xfId="67" applyFont="1" applyFill="1" applyBorder="1" applyAlignment="1">
      <alignment horizontal="center" vertical="top"/>
    </xf>
    <xf numFmtId="0" fontId="113" fillId="25" borderId="0" xfId="63" applyFont="1" applyFill="1" applyBorder="1" applyAlignment="1">
      <alignment horizontal="left" vertical="top" wrapText="1"/>
    </xf>
    <xf numFmtId="0" fontId="113" fillId="24" borderId="0" xfId="67" applyFont="1" applyFill="1" applyBorder="1" applyAlignment="1">
      <alignment horizontal="left" vertical="top"/>
    </xf>
    <xf numFmtId="49" fontId="2" fillId="26" borderId="0" xfId="66" applyNumberFormat="1" applyFont="1" applyFill="1" applyBorder="1" applyAlignment="1">
      <alignment horizontal="right"/>
    </xf>
    <xf numFmtId="0" fontId="1" fillId="0" borderId="0" xfId="63" applyFont="1" applyAlignment="1"/>
    <xf numFmtId="0" fontId="1" fillId="25" borderId="25" xfId="62" applyFill="1" applyBorder="1" applyAlignment="1">
      <alignment horizontal="left"/>
    </xf>
    <xf numFmtId="0" fontId="8" fillId="25" borderId="30" xfId="62" applyFont="1" applyFill="1" applyBorder="1" applyAlignment="1">
      <alignment horizontal="left"/>
    </xf>
    <xf numFmtId="0" fontId="1" fillId="25" borderId="27" xfId="62" applyFill="1" applyBorder="1"/>
    <xf numFmtId="0" fontId="1" fillId="25" borderId="27" xfId="62" applyFill="1" applyBorder="1" applyAlignment="1">
      <alignment vertical="center"/>
    </xf>
    <xf numFmtId="49" fontId="1" fillId="25" borderId="27" xfId="62" applyNumberFormat="1" applyFill="1" applyBorder="1" applyAlignment="1">
      <alignment vertical="center"/>
    </xf>
    <xf numFmtId="0" fontId="12" fillId="25" borderId="27" xfId="62" applyFont="1" applyFill="1" applyBorder="1"/>
    <xf numFmtId="0" fontId="13" fillId="34" borderId="27" xfId="62" applyFont="1" applyFill="1" applyBorder="1" applyAlignment="1">
      <alignment horizontal="center" vertical="center"/>
    </xf>
    <xf numFmtId="0" fontId="117" fillId="25" borderId="0" xfId="62" applyFont="1" applyFill="1" applyBorder="1" applyAlignment="1">
      <alignment horizontal="left" vertical="center"/>
    </xf>
    <xf numFmtId="0" fontId="100" fillId="24" borderId="0" xfId="40" applyFont="1" applyFill="1" applyBorder="1" applyAlignment="1">
      <alignment horizontal="left" indent="1"/>
    </xf>
    <xf numFmtId="0" fontId="102" fillId="25" borderId="0" xfId="62" applyFont="1" applyFill="1" applyBorder="1"/>
    <xf numFmtId="3" fontId="114" fillId="25" borderId="0" xfId="62" applyNumberFormat="1" applyFont="1" applyFill="1" applyBorder="1" applyAlignment="1">
      <alignment horizontal="right"/>
    </xf>
    <xf numFmtId="167" fontId="103" fillId="25" borderId="0" xfId="62" applyNumberFormat="1" applyFont="1" applyFill="1" applyBorder="1" applyAlignment="1">
      <alignment horizontal="center"/>
    </xf>
    <xf numFmtId="167" fontId="103" fillId="25" borderId="0" xfId="62" applyNumberFormat="1" applyFont="1" applyFill="1" applyBorder="1" applyAlignment="1">
      <alignment horizontal="right" indent="2"/>
    </xf>
    <xf numFmtId="0" fontId="101" fillId="25" borderId="0" xfId="62" applyFont="1" applyFill="1"/>
    <xf numFmtId="167" fontId="100" fillId="25" borderId="0" xfId="62" applyNumberFormat="1" applyFont="1" applyFill="1" applyBorder="1" applyAlignment="1">
      <alignment horizontal="right" indent="1"/>
    </xf>
    <xf numFmtId="0" fontId="101" fillId="25" borderId="0" xfId="62" applyFont="1" applyFill="1" applyAlignment="1">
      <alignment horizontal="right" indent="1"/>
    </xf>
    <xf numFmtId="167" fontId="100" fillId="24" borderId="0" xfId="40" applyNumberFormat="1" applyFont="1" applyFill="1" applyBorder="1" applyAlignment="1">
      <alignment horizontal="center" wrapText="1"/>
    </xf>
    <xf numFmtId="167" fontId="100" fillId="24" borderId="0" xfId="40" applyNumberFormat="1" applyFont="1" applyFill="1" applyBorder="1" applyAlignment="1">
      <alignment horizontal="right" wrapText="1" indent="1"/>
    </xf>
    <xf numFmtId="0" fontId="103" fillId="25" borderId="0" xfId="62" applyFont="1" applyFill="1" applyBorder="1"/>
    <xf numFmtId="165" fontId="100" fillId="24" borderId="0" xfId="58" applyNumberFormat="1" applyFont="1" applyFill="1" applyBorder="1" applyAlignment="1">
      <alignment horizontal="center" wrapText="1"/>
    </xf>
    <xf numFmtId="165" fontId="100" fillId="24" borderId="0" xfId="58" applyNumberFormat="1" applyFont="1" applyFill="1" applyBorder="1" applyAlignment="1">
      <alignment horizontal="right" wrapText="1" indent="1"/>
    </xf>
    <xf numFmtId="0" fontId="101" fillId="0" borderId="0" xfId="62" applyFont="1"/>
    <xf numFmtId="167" fontId="103" fillId="24" borderId="0" xfId="40" applyNumberFormat="1" applyFont="1" applyFill="1" applyBorder="1" applyAlignment="1">
      <alignment horizontal="center" wrapText="1"/>
    </xf>
    <xf numFmtId="0" fontId="49" fillId="26" borderId="41" xfId="62" applyFont="1" applyFill="1" applyBorder="1" applyAlignment="1">
      <alignment vertical="center"/>
    </xf>
    <xf numFmtId="0" fontId="1" fillId="26" borderId="42" xfId="62" applyFont="1" applyFill="1" applyBorder="1" applyAlignment="1">
      <alignment vertical="center"/>
    </xf>
    <xf numFmtId="0" fontId="1" fillId="26" borderId="43" xfId="62" applyFont="1" applyFill="1" applyBorder="1" applyAlignment="1">
      <alignment vertical="center"/>
    </xf>
    <xf numFmtId="2" fontId="100" fillId="24" borderId="0" xfId="40" applyNumberFormat="1" applyFont="1" applyFill="1" applyBorder="1" applyAlignment="1">
      <alignment horizontal="center" vertical="center" wrapText="1"/>
    </xf>
    <xf numFmtId="2" fontId="115" fillId="25" borderId="0" xfId="62" applyNumberFormat="1" applyFont="1" applyFill="1" applyBorder="1" applyAlignment="1">
      <alignment horizontal="right" vertical="center"/>
    </xf>
    <xf numFmtId="2" fontId="115" fillId="25" borderId="0" xfId="62" applyNumberFormat="1" applyFont="1" applyFill="1" applyBorder="1" applyAlignment="1">
      <alignment horizontal="right"/>
    </xf>
    <xf numFmtId="0" fontId="101" fillId="25" borderId="0" xfId="62" applyFont="1" applyFill="1" applyBorder="1" applyAlignment="1">
      <alignment vertical="center"/>
    </xf>
    <xf numFmtId="0" fontId="49" fillId="26" borderId="42" xfId="62" applyFont="1" applyFill="1" applyBorder="1" applyAlignment="1">
      <alignment vertical="center"/>
    </xf>
    <xf numFmtId="0" fontId="49" fillId="26" borderId="43" xfId="62" applyFont="1" applyFill="1" applyBorder="1" applyAlignment="1">
      <alignment vertical="center"/>
    </xf>
    <xf numFmtId="0" fontId="13" fillId="34" borderId="26" xfId="62" applyFont="1" applyFill="1" applyBorder="1" applyAlignment="1">
      <alignment horizontal="center" vertical="center"/>
    </xf>
    <xf numFmtId="0" fontId="102" fillId="25" borderId="0" xfId="0" applyFont="1" applyFill="1" applyBorder="1" applyAlignment="1">
      <alignment vertical="center"/>
    </xf>
    <xf numFmtId="167" fontId="100" fillId="25" borderId="0" xfId="0" applyNumberFormat="1" applyFont="1" applyFill="1" applyBorder="1" applyAlignment="1">
      <alignment horizontal="right" vertical="center"/>
    </xf>
    <xf numFmtId="0" fontId="103" fillId="25" borderId="0" xfId="0" applyFont="1" applyFill="1" applyBorder="1" applyAlignment="1">
      <alignment horizontal="right"/>
    </xf>
    <xf numFmtId="167" fontId="100" fillId="25" borderId="0" xfId="0" applyNumberFormat="1" applyFont="1" applyFill="1" applyBorder="1" applyAlignment="1">
      <alignment horizontal="right" vertical="center" indent="1"/>
    </xf>
    <xf numFmtId="0" fontId="100" fillId="25" borderId="0" xfId="0" applyFont="1" applyFill="1" applyBorder="1" applyAlignment="1">
      <alignment horizontal="right" vertical="center"/>
    </xf>
    <xf numFmtId="0" fontId="0" fillId="0" borderId="25" xfId="0" applyBorder="1"/>
    <xf numFmtId="0" fontId="10" fillId="25" borderId="25" xfId="0" applyFont="1" applyFill="1" applyBorder="1" applyAlignment="1">
      <alignment horizontal="center"/>
    </xf>
    <xf numFmtId="0" fontId="10" fillId="25" borderId="25" xfId="0" applyFont="1" applyFill="1" applyBorder="1" applyAlignment="1">
      <alignment horizontal="left"/>
    </xf>
    <xf numFmtId="0" fontId="56" fillId="25" borderId="27" xfId="0" applyFont="1" applyFill="1" applyBorder="1"/>
    <xf numFmtId="0" fontId="0" fillId="26" borderId="27" xfId="0" applyFill="1" applyBorder="1"/>
    <xf numFmtId="0" fontId="9" fillId="26" borderId="27" xfId="0" applyFont="1" applyFill="1" applyBorder="1"/>
    <xf numFmtId="0" fontId="12" fillId="26" borderId="27" xfId="0" applyFont="1" applyFill="1" applyBorder="1"/>
    <xf numFmtId="49" fontId="8" fillId="26" borderId="0" xfId="0" applyNumberFormat="1" applyFont="1" applyFill="1" applyBorder="1" applyAlignment="1">
      <alignment horizontal="left" indent="1"/>
    </xf>
    <xf numFmtId="0" fontId="11" fillId="26" borderId="27" xfId="0" applyFont="1" applyFill="1" applyBorder="1"/>
    <xf numFmtId="0" fontId="94" fillId="26" borderId="0" xfId="0" applyFont="1" applyFill="1" applyBorder="1" applyAlignment="1">
      <alignment horizontal="left" indent="1"/>
    </xf>
    <xf numFmtId="0" fontId="2" fillId="26" borderId="27" xfId="0" applyFont="1" applyFill="1" applyBorder="1"/>
    <xf numFmtId="0" fontId="117" fillId="26" borderId="0" xfId="0" applyFont="1" applyFill="1" applyBorder="1" applyAlignment="1">
      <alignment horizontal="left"/>
    </xf>
    <xf numFmtId="0" fontId="100" fillId="26" borderId="0" xfId="0" applyFont="1" applyFill="1" applyBorder="1" applyAlignment="1">
      <alignment horizontal="left"/>
    </xf>
    <xf numFmtId="0" fontId="103" fillId="25" borderId="0" xfId="0" applyFont="1" applyFill="1" applyBorder="1" applyAlignment="1">
      <alignment horizontal="left" vertical="center"/>
    </xf>
    <xf numFmtId="0" fontId="117" fillId="25" borderId="0" xfId="0" applyFont="1" applyFill="1" applyBorder="1" applyAlignment="1">
      <alignment horizontal="left" vertical="center"/>
    </xf>
    <xf numFmtId="0" fontId="109" fillId="25" borderId="0" xfId="0" applyFont="1" applyFill="1" applyBorder="1" applyAlignment="1">
      <alignment horizontal="left" vertical="center" indent="1"/>
    </xf>
    <xf numFmtId="49" fontId="109" fillId="25" borderId="0" xfId="0" applyNumberFormat="1" applyFont="1" applyFill="1" applyBorder="1" applyAlignment="1">
      <alignment horizontal="left" vertical="center" indent="1"/>
    </xf>
    <xf numFmtId="0" fontId="109" fillId="25" borderId="0" xfId="0" applyFont="1" applyFill="1" applyBorder="1"/>
    <xf numFmtId="0" fontId="52" fillId="25" borderId="12" xfId="0" applyFont="1" applyFill="1" applyBorder="1" applyAlignment="1">
      <alignment horizontal="right"/>
    </xf>
    <xf numFmtId="49" fontId="109" fillId="25" borderId="44" xfId="0" applyNumberFormat="1" applyFont="1" applyFill="1" applyBorder="1" applyAlignment="1">
      <alignment horizontal="left" vertical="center" indent="1"/>
    </xf>
    <xf numFmtId="0" fontId="54" fillId="25" borderId="47" xfId="0" applyFont="1" applyFill="1" applyBorder="1"/>
    <xf numFmtId="0" fontId="54" fillId="25" borderId="47" xfId="0" applyFont="1" applyFill="1" applyBorder="1" applyAlignment="1">
      <alignment horizontal="right"/>
    </xf>
    <xf numFmtId="0" fontId="54" fillId="25" borderId="45" xfId="0" applyFont="1" applyFill="1" applyBorder="1" applyAlignment="1">
      <alignment horizontal="right"/>
    </xf>
    <xf numFmtId="0" fontId="100" fillId="25" borderId="0" xfId="0" quotePrefix="1" applyFont="1" applyFill="1" applyBorder="1" applyAlignment="1">
      <alignment horizontal="left"/>
    </xf>
    <xf numFmtId="167" fontId="115" fillId="26" borderId="0" xfId="0" applyNumberFormat="1" applyFont="1" applyFill="1" applyBorder="1" applyAlignment="1">
      <alignment horizontal="right"/>
    </xf>
    <xf numFmtId="3" fontId="115" fillId="26" borderId="0" xfId="0" applyNumberFormat="1" applyFont="1" applyFill="1" applyBorder="1" applyAlignment="1">
      <alignment horizontal="right"/>
    </xf>
    <xf numFmtId="0" fontId="101" fillId="25" borderId="27" xfId="0" applyFont="1" applyFill="1" applyBorder="1"/>
    <xf numFmtId="0" fontId="104" fillId="25" borderId="27" xfId="0" applyFont="1" applyFill="1" applyBorder="1"/>
    <xf numFmtId="0" fontId="109" fillId="25" borderId="0" xfId="0" applyFont="1" applyFill="1" applyBorder="1" applyAlignment="1">
      <alignment horizontal="left"/>
    </xf>
    <xf numFmtId="1" fontId="115" fillId="26" borderId="0" xfId="0" applyNumberFormat="1" applyFont="1" applyFill="1" applyBorder="1" applyAlignment="1">
      <alignment horizontal="right"/>
    </xf>
    <xf numFmtId="0" fontId="113" fillId="25" borderId="27" xfId="0" applyFont="1" applyFill="1" applyBorder="1"/>
    <xf numFmtId="1" fontId="115" fillId="25" borderId="0" xfId="0" applyNumberFormat="1" applyFont="1" applyFill="1" applyBorder="1" applyAlignment="1">
      <alignment horizontal="right"/>
    </xf>
    <xf numFmtId="0" fontId="1" fillId="25" borderId="28" xfId="70" applyFill="1" applyBorder="1"/>
    <xf numFmtId="0" fontId="1" fillId="25" borderId="26" xfId="70" applyFill="1" applyBorder="1"/>
    <xf numFmtId="0" fontId="4" fillId="25" borderId="26" xfId="70" applyFont="1" applyFill="1" applyBorder="1"/>
    <xf numFmtId="0" fontId="4" fillId="25" borderId="26" xfId="70" applyFont="1" applyFill="1" applyBorder="1" applyAlignment="1">
      <alignment vertical="center"/>
    </xf>
    <xf numFmtId="0" fontId="28" fillId="25" borderId="0" xfId="70" applyFont="1" applyFill="1" applyBorder="1" applyAlignment="1">
      <alignment horizontal="left" indent="1"/>
    </xf>
    <xf numFmtId="0" fontId="15" fillId="25" borderId="0" xfId="70" applyFont="1" applyFill="1" applyBorder="1" applyAlignment="1">
      <alignment horizontal="left" indent="1"/>
    </xf>
    <xf numFmtId="0" fontId="28" fillId="25" borderId="0" xfId="72" applyFont="1" applyFill="1" applyBorder="1"/>
    <xf numFmtId="0" fontId="4" fillId="25" borderId="26" xfId="70" applyFont="1" applyFill="1" applyBorder="1" applyAlignment="1"/>
    <xf numFmtId="0" fontId="113" fillId="25" borderId="0" xfId="62" applyFont="1" applyFill="1" applyBorder="1" applyAlignment="1">
      <alignment vertical="center"/>
    </xf>
    <xf numFmtId="0" fontId="113" fillId="25" borderId="0" xfId="62" applyFont="1" applyFill="1" applyBorder="1" applyAlignment="1">
      <alignment horizontal="left" vertical="center"/>
    </xf>
    <xf numFmtId="0" fontId="102" fillId="25" borderId="26" xfId="70" applyFont="1" applyFill="1" applyBorder="1" applyAlignment="1">
      <alignment vertical="center"/>
    </xf>
    <xf numFmtId="0" fontId="117" fillId="25" borderId="0" xfId="62" applyFont="1" applyFill="1" applyBorder="1" applyAlignment="1">
      <alignment horizontal="left"/>
    </xf>
    <xf numFmtId="0" fontId="1" fillId="35" borderId="0" xfId="62" applyFill="1"/>
    <xf numFmtId="0" fontId="8" fillId="35" borderId="0" xfId="62" applyFont="1" applyFill="1" applyBorder="1" applyAlignment="1"/>
    <xf numFmtId="0" fontId="9" fillId="35" borderId="0" xfId="62" applyFont="1" applyFill="1" applyBorder="1" applyAlignment="1">
      <alignment horizontal="justify" vertical="top" wrapText="1"/>
    </xf>
    <xf numFmtId="0" fontId="1" fillId="35" borderId="0" xfId="62" applyFill="1" applyBorder="1"/>
    <xf numFmtId="0" fontId="124" fillId="35" borderId="0" xfId="62" applyFont="1" applyFill="1" applyBorder="1" applyAlignment="1">
      <alignment horizontal="right"/>
    </xf>
    <xf numFmtId="0" fontId="9" fillId="36" borderId="0" xfId="62" applyFont="1" applyFill="1" applyBorder="1" applyAlignment="1">
      <alignment horizontal="justify" vertical="top" wrapText="1"/>
    </xf>
    <xf numFmtId="0" fontId="1" fillId="36" borderId="0" xfId="62" applyFill="1" applyBorder="1"/>
    <xf numFmtId="0" fontId="15" fillId="36" borderId="0" xfId="62" applyFont="1" applyFill="1" applyBorder="1" applyAlignment="1">
      <alignment horizontal="right"/>
    </xf>
    <xf numFmtId="0" fontId="42" fillId="0" borderId="0" xfId="62" applyFont="1"/>
    <xf numFmtId="0" fontId="1" fillId="0" borderId="0" xfId="62" applyFont="1"/>
    <xf numFmtId="0" fontId="1" fillId="0" borderId="0" xfId="62" applyAlignment="1">
      <alignment horizontal="right"/>
    </xf>
    <xf numFmtId="0" fontId="43" fillId="0" borderId="0" xfId="62" applyFont="1"/>
    <xf numFmtId="0" fontId="40" fillId="0" borderId="0" xfId="62" applyFont="1"/>
    <xf numFmtId="0" fontId="1" fillId="36" borderId="0" xfId="62" applyFill="1"/>
    <xf numFmtId="0" fontId="19" fillId="36" borderId="0" xfId="62" applyFont="1" applyFill="1" applyBorder="1" applyAlignment="1">
      <alignment horizontal="center" vertical="center"/>
    </xf>
    <xf numFmtId="0" fontId="2" fillId="36" borderId="0" xfId="62" applyFont="1" applyFill="1" applyBorder="1"/>
    <xf numFmtId="164" fontId="17" fillId="36" borderId="0" xfId="62" applyNumberFormat="1" applyFont="1" applyFill="1" applyBorder="1" applyAlignment="1">
      <alignment horizontal="center"/>
    </xf>
    <xf numFmtId="164" fontId="11" fillId="36" borderId="0" xfId="40" applyNumberFormat="1" applyFont="1" applyFill="1" applyBorder="1" applyAlignment="1">
      <alignment horizontal="center" wrapText="1"/>
    </xf>
    <xf numFmtId="164" fontId="11" fillId="37" borderId="0" xfId="40" applyNumberFormat="1" applyFont="1" applyFill="1" applyBorder="1" applyAlignment="1">
      <alignment horizontal="center" wrapText="1"/>
    </xf>
    <xf numFmtId="0" fontId="11" fillId="36" borderId="0" xfId="62" applyFont="1" applyFill="1" applyBorder="1"/>
    <xf numFmtId="0" fontId="10" fillId="36" borderId="0" xfId="62" applyFont="1" applyFill="1" applyBorder="1" applyAlignment="1">
      <alignment horizontal="center"/>
    </xf>
    <xf numFmtId="0" fontId="1" fillId="36" borderId="0" xfId="62" applyFill="1" applyAlignment="1">
      <alignment horizontal="center" vertical="center"/>
    </xf>
    <xf numFmtId="0" fontId="9" fillId="38" borderId="0" xfId="62" applyFont="1" applyFill="1" applyBorder="1" applyAlignment="1">
      <alignment horizontal="justify" vertical="top" wrapText="1"/>
    </xf>
    <xf numFmtId="0" fontId="9" fillId="39" borderId="0" xfId="62" applyFont="1" applyFill="1" applyBorder="1" applyAlignment="1">
      <alignment horizontal="justify" vertical="top" wrapText="1"/>
    </xf>
    <xf numFmtId="0" fontId="11" fillId="39" borderId="0" xfId="62" applyFont="1" applyFill="1" applyBorder="1"/>
    <xf numFmtId="0" fontId="9" fillId="39" borderId="0" xfId="62" applyFont="1" applyFill="1" applyBorder="1"/>
    <xf numFmtId="0" fontId="1" fillId="39" borderId="0" xfId="62" applyFill="1" applyBorder="1" applyAlignment="1">
      <alignment vertical="center"/>
    </xf>
    <xf numFmtId="0" fontId="1" fillId="39" borderId="0" xfId="62" applyFill="1"/>
    <xf numFmtId="0" fontId="1" fillId="39" borderId="0" xfId="62" applyFill="1" applyBorder="1"/>
    <xf numFmtId="0" fontId="1" fillId="39" borderId="0" xfId="62" applyFont="1" applyFill="1" applyAlignment="1">
      <alignment horizontal="left" vertical="center"/>
    </xf>
    <xf numFmtId="0" fontId="1" fillId="39" borderId="0" xfId="62" applyFill="1" applyAlignment="1">
      <alignment vertical="center"/>
    </xf>
    <xf numFmtId="164" fontId="11" fillId="39" borderId="0" xfId="40" applyNumberFormat="1" applyFont="1" applyFill="1" applyBorder="1" applyAlignment="1">
      <alignment horizontal="center" wrapText="1"/>
    </xf>
    <xf numFmtId="164" fontId="11" fillId="40" borderId="0" xfId="40" applyNumberFormat="1" applyFont="1" applyFill="1" applyBorder="1" applyAlignment="1">
      <alignment horizontal="center" wrapText="1"/>
    </xf>
    <xf numFmtId="164" fontId="11" fillId="39" borderId="0" xfId="40" applyNumberFormat="1" applyFont="1" applyFill="1" applyBorder="1" applyAlignment="1">
      <alignment horizontal="justify" wrapText="1"/>
    </xf>
    <xf numFmtId="0" fontId="11" fillId="39" borderId="0" xfId="62" applyFont="1" applyFill="1" applyBorder="1" applyAlignment="1">
      <alignment horizontal="center" vertical="center" wrapText="1"/>
    </xf>
    <xf numFmtId="0" fontId="11" fillId="39" borderId="0" xfId="62" applyFont="1" applyFill="1" applyBorder="1" applyAlignment="1"/>
    <xf numFmtId="164" fontId="10" fillId="39" borderId="0" xfId="40" applyNumberFormat="1" applyFont="1" applyFill="1" applyBorder="1" applyAlignment="1">
      <alignment horizontal="left" wrapText="1"/>
    </xf>
    <xf numFmtId="0" fontId="11" fillId="39" borderId="0" xfId="62" applyFont="1" applyFill="1" applyBorder="1" applyAlignment="1">
      <alignment vertical="center"/>
    </xf>
    <xf numFmtId="0" fontId="11" fillId="39" borderId="0" xfId="62" applyFont="1" applyFill="1" applyBorder="1" applyAlignment="1">
      <alignment horizontal="center" vertical="top" wrapText="1"/>
    </xf>
    <xf numFmtId="164" fontId="27" fillId="39" borderId="0" xfId="40" applyNumberFormat="1" applyFont="1" applyFill="1" applyBorder="1" applyAlignment="1">
      <alignment horizontal="left" vertical="center" wrapText="1"/>
    </xf>
    <xf numFmtId="0" fontId="10" fillId="39" borderId="0" xfId="62" applyFont="1" applyFill="1" applyBorder="1" applyAlignment="1">
      <alignment horizontal="center" vertical="center" wrapText="1"/>
    </xf>
    <xf numFmtId="0" fontId="11" fillId="39" borderId="0" xfId="62" applyFont="1" applyFill="1" applyBorder="1" applyAlignment="1">
      <alignment horizontal="center" vertical="center"/>
    </xf>
    <xf numFmtId="0" fontId="12" fillId="39" borderId="0" xfId="62" applyFont="1" applyFill="1" applyBorder="1"/>
    <xf numFmtId="0" fontId="11" fillId="39" borderId="0" xfId="62" applyFont="1" applyFill="1" applyBorder="1" applyAlignment="1">
      <alignment horizontal="center"/>
    </xf>
    <xf numFmtId="0" fontId="10" fillId="39" borderId="0" xfId="62" applyFont="1" applyFill="1" applyBorder="1" applyAlignment="1">
      <alignment horizontal="center" vertical="center"/>
    </xf>
    <xf numFmtId="0" fontId="11" fillId="39" borderId="0" xfId="62" applyFont="1" applyFill="1" applyBorder="1" applyAlignment="1">
      <alignment vertical="center" wrapText="1"/>
    </xf>
    <xf numFmtId="0" fontId="11" fillId="39" borderId="0" xfId="62" applyFont="1" applyFill="1" applyBorder="1" applyAlignment="1">
      <alignment horizontal="center" wrapText="1"/>
    </xf>
    <xf numFmtId="0" fontId="27" fillId="39" borderId="0" xfId="62" applyFont="1" applyFill="1" applyBorder="1" applyAlignment="1">
      <alignment vertical="center"/>
    </xf>
    <xf numFmtId="0" fontId="1" fillId="39" borderId="48" xfId="62" applyFill="1" applyBorder="1"/>
    <xf numFmtId="0" fontId="11" fillId="39" borderId="48" xfId="62" applyFont="1" applyFill="1" applyBorder="1"/>
    <xf numFmtId="164" fontId="11" fillId="39" borderId="0" xfId="40" applyNumberFormat="1" applyFont="1" applyFill="1" applyBorder="1" applyAlignment="1">
      <alignment horizontal="justify" vertical="center" wrapText="1"/>
    </xf>
    <xf numFmtId="0" fontId="11" fillId="39" borderId="0" xfId="62" applyFont="1" applyFill="1" applyBorder="1" applyAlignment="1">
      <alignment horizontal="justify" vertical="top"/>
    </xf>
    <xf numFmtId="0" fontId="2" fillId="39" borderId="0" xfId="62" applyFont="1" applyFill="1" applyBorder="1"/>
    <xf numFmtId="164" fontId="17" fillId="39" borderId="0" xfId="62" applyNumberFormat="1" applyFont="1" applyFill="1" applyBorder="1" applyAlignment="1">
      <alignment horizontal="center"/>
    </xf>
    <xf numFmtId="0" fontId="9" fillId="39" borderId="48" xfId="62" applyFont="1" applyFill="1" applyBorder="1" applyAlignment="1">
      <alignment horizontal="justify" vertical="top" wrapText="1"/>
    </xf>
    <xf numFmtId="0" fontId="9" fillId="39" borderId="0" xfId="62" applyFont="1" applyFill="1" applyBorder="1" applyAlignment="1">
      <alignment horizontal="justify" vertical="center" wrapText="1"/>
    </xf>
    <xf numFmtId="0" fontId="23" fillId="39" borderId="48" xfId="62" applyFont="1" applyFill="1" applyBorder="1"/>
    <xf numFmtId="0" fontId="125" fillId="41" borderId="0" xfId="62" applyFont="1" applyFill="1" applyBorder="1" applyAlignment="1">
      <alignment horizontal="center" vertical="center"/>
    </xf>
    <xf numFmtId="0" fontId="1" fillId="39" borderId="49" xfId="62" applyFill="1" applyBorder="1"/>
    <xf numFmtId="0" fontId="1" fillId="34" borderId="40" xfId="62" applyFill="1" applyBorder="1"/>
    <xf numFmtId="0" fontId="1" fillId="33" borderId="21" xfId="62" applyFill="1" applyBorder="1"/>
    <xf numFmtId="0" fontId="1" fillId="39" borderId="50" xfId="62" applyFill="1" applyBorder="1"/>
    <xf numFmtId="0" fontId="1" fillId="39" borderId="21" xfId="62" applyFill="1" applyBorder="1"/>
    <xf numFmtId="0" fontId="0" fillId="0" borderId="51" xfId="0" applyFill="1" applyBorder="1"/>
    <xf numFmtId="164" fontId="16" fillId="24" borderId="53" xfId="40" applyNumberFormat="1" applyFont="1" applyFill="1" applyBorder="1" applyAlignment="1">
      <alignment horizontal="left" wrapText="1"/>
    </xf>
    <xf numFmtId="164" fontId="16" fillId="24" borderId="25" xfId="40" applyNumberFormat="1" applyFont="1" applyFill="1" applyBorder="1" applyAlignment="1">
      <alignment horizontal="left" wrapText="1"/>
    </xf>
    <xf numFmtId="164" fontId="11" fillId="24" borderId="25" xfId="40" applyNumberFormat="1" applyFont="1" applyFill="1" applyBorder="1" applyAlignment="1">
      <alignment horizontal="center" wrapText="1"/>
    </xf>
    <xf numFmtId="0" fontId="11" fillId="25" borderId="29" xfId="0" applyFont="1" applyFill="1" applyBorder="1"/>
    <xf numFmtId="0" fontId="11" fillId="25" borderId="28" xfId="0" applyFont="1" applyFill="1" applyBorder="1"/>
    <xf numFmtId="0" fontId="11" fillId="25" borderId="26" xfId="0" applyFont="1" applyFill="1" applyBorder="1"/>
    <xf numFmtId="164" fontId="11" fillId="24" borderId="26" xfId="40" applyNumberFormat="1" applyFont="1" applyFill="1" applyBorder="1" applyAlignment="1">
      <alignment horizontal="center" wrapText="1"/>
    </xf>
    <xf numFmtId="164" fontId="11" fillId="24" borderId="51" xfId="40" applyNumberFormat="1" applyFont="1" applyFill="1" applyBorder="1" applyAlignment="1">
      <alignment horizontal="center" readingOrder="1"/>
    </xf>
    <xf numFmtId="0" fontId="11" fillId="25" borderId="25" xfId="0" applyFont="1" applyFill="1" applyBorder="1" applyAlignment="1">
      <alignment readingOrder="1"/>
    </xf>
    <xf numFmtId="164" fontId="11" fillId="24" borderId="25" xfId="40" applyNumberFormat="1" applyFont="1" applyFill="1" applyBorder="1" applyAlignment="1">
      <alignment horizontal="center" readingOrder="1"/>
    </xf>
    <xf numFmtId="0" fontId="10" fillId="24" borderId="52" xfId="40" applyFont="1" applyFill="1" applyBorder="1" applyAlignment="1">
      <alignment horizontal="right" readingOrder="1"/>
    </xf>
    <xf numFmtId="0" fontId="11" fillId="25" borderId="30" xfId="0" applyFont="1" applyFill="1" applyBorder="1" applyAlignment="1">
      <alignment readingOrder="1"/>
    </xf>
    <xf numFmtId="0" fontId="16" fillId="25" borderId="27" xfId="0" applyFont="1" applyFill="1" applyBorder="1" applyAlignment="1">
      <alignment horizontal="left" indent="1" readingOrder="1"/>
    </xf>
    <xf numFmtId="164" fontId="11" fillId="24" borderId="30" xfId="40" applyNumberFormat="1" applyFont="1" applyFill="1" applyBorder="1" applyAlignment="1">
      <alignment horizontal="center" readingOrder="1"/>
    </xf>
    <xf numFmtId="164" fontId="11" fillId="24" borderId="29" xfId="40" applyNumberFormat="1" applyFont="1" applyFill="1" applyBorder="1" applyAlignment="1">
      <alignment horizontal="center" readingOrder="1"/>
    </xf>
    <xf numFmtId="164" fontId="11" fillId="24" borderId="27" xfId="40" applyNumberFormat="1" applyFont="1" applyFill="1" applyBorder="1" applyAlignment="1">
      <alignment horizontal="center" readingOrder="1"/>
    </xf>
    <xf numFmtId="0" fontId="0" fillId="0" borderId="0" xfId="0" applyBorder="1" applyAlignment="1">
      <alignment readingOrder="2"/>
    </xf>
    <xf numFmtId="0" fontId="8" fillId="25" borderId="29" xfId="0" applyFont="1" applyFill="1" applyBorder="1" applyAlignment="1">
      <alignment readingOrder="1"/>
    </xf>
    <xf numFmtId="0" fontId="0" fillId="25" borderId="29" xfId="0" applyFill="1" applyBorder="1" applyAlignment="1">
      <alignment readingOrder="1"/>
    </xf>
    <xf numFmtId="0" fontId="0" fillId="25" borderId="28" xfId="0" applyFill="1" applyBorder="1" applyAlignment="1">
      <alignment readingOrder="1"/>
    </xf>
    <xf numFmtId="0" fontId="2" fillId="25" borderId="26" xfId="0" applyFont="1" applyFill="1" applyBorder="1" applyAlignment="1">
      <alignment readingOrder="1"/>
    </xf>
    <xf numFmtId="0" fontId="8" fillId="25" borderId="0" xfId="0" applyFont="1" applyFill="1" applyBorder="1" applyAlignment="1">
      <alignment horizontal="left" readingOrder="1"/>
    </xf>
    <xf numFmtId="0" fontId="0" fillId="39" borderId="0" xfId="0" applyFill="1"/>
    <xf numFmtId="0" fontId="0" fillId="39" borderId="0" xfId="0" applyFill="1" applyBorder="1" applyAlignment="1">
      <alignment horizontal="left"/>
    </xf>
    <xf numFmtId="0" fontId="9" fillId="39" borderId="0" xfId="0" applyFont="1" applyFill="1" applyBorder="1" applyAlignment="1">
      <alignment horizontal="justify" vertical="top" wrapText="1"/>
    </xf>
    <xf numFmtId="0" fontId="0" fillId="39" borderId="0" xfId="0" applyFill="1" applyBorder="1"/>
    <xf numFmtId="0" fontId="8" fillId="39" borderId="0" xfId="0" applyFont="1" applyFill="1" applyBorder="1" applyAlignment="1">
      <alignment horizontal="left"/>
    </xf>
    <xf numFmtId="0" fontId="2" fillId="39" borderId="0" xfId="0" applyFont="1" applyFill="1" applyBorder="1" applyAlignment="1">
      <alignment horizontal="right"/>
    </xf>
    <xf numFmtId="0" fontId="19" fillId="39" borderId="0" xfId="0" applyFont="1" applyFill="1" applyBorder="1"/>
    <xf numFmtId="0" fontId="15" fillId="39" borderId="0" xfId="0" applyFont="1" applyFill="1" applyBorder="1" applyAlignment="1">
      <alignment horizontal="right"/>
    </xf>
    <xf numFmtId="0" fontId="0" fillId="39" borderId="0" xfId="0" applyFill="1" applyAlignment="1">
      <alignment vertical="center"/>
    </xf>
    <xf numFmtId="0" fontId="0" fillId="39" borderId="0" xfId="0" applyFill="1" applyBorder="1" applyAlignment="1">
      <alignment vertical="center"/>
    </xf>
    <xf numFmtId="0" fontId="4" fillId="39" borderId="0" xfId="0" applyFont="1" applyFill="1" applyBorder="1"/>
    <xf numFmtId="164" fontId="16" fillId="39" borderId="0" xfId="40" applyNumberFormat="1" applyFont="1" applyFill="1" applyBorder="1" applyAlignment="1">
      <alignment horizontal="left" wrapText="1"/>
    </xf>
    <xf numFmtId="0" fontId="6" fillId="39" borderId="0" xfId="0" applyFont="1" applyFill="1" applyBorder="1"/>
    <xf numFmtId="164" fontId="17" fillId="39" borderId="0" xfId="0" applyNumberFormat="1" applyFont="1" applyFill="1" applyBorder="1" applyAlignment="1">
      <alignment horizontal="center"/>
    </xf>
    <xf numFmtId="0" fontId="10" fillId="39" borderId="0" xfId="0" applyFont="1" applyFill="1" applyBorder="1"/>
    <xf numFmtId="0" fontId="11" fillId="39" borderId="0" xfId="0" applyFont="1" applyFill="1" applyBorder="1"/>
    <xf numFmtId="0" fontId="12" fillId="39" borderId="0" xfId="0" applyFont="1" applyFill="1" applyBorder="1"/>
    <xf numFmtId="0" fontId="10" fillId="39" borderId="0" xfId="0" applyFont="1" applyFill="1" applyBorder="1" applyAlignment="1">
      <alignment horizontal="center"/>
    </xf>
    <xf numFmtId="0" fontId="10" fillId="40" borderId="0" xfId="40" applyFont="1" applyFill="1" applyBorder="1"/>
    <xf numFmtId="0" fontId="9" fillId="39" borderId="0" xfId="0" applyFont="1" applyFill="1" applyBorder="1"/>
    <xf numFmtId="0" fontId="29" fillId="25" borderId="27" xfId="0" applyFont="1" applyFill="1" applyBorder="1" applyAlignment="1">
      <alignment vertical="center"/>
    </xf>
    <xf numFmtId="3" fontId="11" fillId="25" borderId="0" xfId="59" applyNumberFormat="1" applyFont="1" applyFill="1" applyBorder="1" applyAlignment="1">
      <alignment horizontal="right"/>
    </xf>
    <xf numFmtId="167" fontId="11" fillId="25" borderId="0" xfId="59" applyNumberFormat="1" applyFont="1" applyFill="1" applyBorder="1" applyAlignment="1">
      <alignment horizontal="center"/>
    </xf>
    <xf numFmtId="167" fontId="11" fillId="25" borderId="0" xfId="59" applyNumberFormat="1" applyFont="1" applyFill="1" applyBorder="1" applyAlignment="1">
      <alignment horizontal="right"/>
    </xf>
    <xf numFmtId="3" fontId="11" fillId="26" borderId="0" xfId="59" applyNumberFormat="1" applyFont="1" applyFill="1" applyBorder="1" applyAlignment="1">
      <alignment horizontal="right"/>
    </xf>
    <xf numFmtId="0" fontId="29" fillId="25" borderId="27" xfId="0" applyFont="1" applyFill="1" applyBorder="1"/>
    <xf numFmtId="3" fontId="11" fillId="25" borderId="0" xfId="59" applyNumberFormat="1" applyFont="1" applyFill="1" applyBorder="1"/>
    <xf numFmtId="0" fontId="8" fillId="25" borderId="27" xfId="0" applyFont="1" applyFill="1" applyBorder="1" applyAlignment="1"/>
    <xf numFmtId="0" fontId="0" fillId="0" borderId="27" xfId="0" applyBorder="1"/>
    <xf numFmtId="0" fontId="109" fillId="25" borderId="0" xfId="0" applyFont="1" applyFill="1" applyBorder="1" applyAlignment="1">
      <alignment horizontal="left" vertical="center"/>
    </xf>
    <xf numFmtId="0" fontId="2" fillId="25" borderId="25" xfId="0" applyFont="1" applyFill="1" applyBorder="1"/>
    <xf numFmtId="0" fontId="2" fillId="0" borderId="25" xfId="0" applyFont="1" applyBorder="1"/>
    <xf numFmtId="0" fontId="31" fillId="25" borderId="26" xfId="0" applyFont="1" applyFill="1" applyBorder="1"/>
    <xf numFmtId="0" fontId="4" fillId="25" borderId="26" xfId="0" applyFont="1" applyFill="1" applyBorder="1" applyAlignment="1">
      <alignment vertical="top"/>
    </xf>
    <xf numFmtId="0" fontId="4" fillId="25" borderId="26" xfId="0" applyFont="1" applyFill="1" applyBorder="1" applyAlignment="1"/>
    <xf numFmtId="3" fontId="100" fillId="25" borderId="0" xfId="0" applyNumberFormat="1" applyFont="1" applyFill="1" applyBorder="1" applyAlignment="1">
      <alignment horizontal="right" vertical="center"/>
    </xf>
    <xf numFmtId="3" fontId="102" fillId="26" borderId="0" xfId="0" applyNumberFormat="1" applyFont="1" applyFill="1" applyBorder="1"/>
    <xf numFmtId="3" fontId="100" fillId="26" borderId="0" xfId="0" applyNumberFormat="1" applyFont="1" applyFill="1" applyBorder="1" applyAlignment="1">
      <alignment horizontal="right"/>
    </xf>
    <xf numFmtId="0" fontId="102" fillId="25" borderId="26" xfId="0" applyFont="1" applyFill="1" applyBorder="1"/>
    <xf numFmtId="3" fontId="102" fillId="26" borderId="0" xfId="0" applyNumberFormat="1" applyFont="1" applyFill="1" applyBorder="1" applyAlignment="1"/>
    <xf numFmtId="3" fontId="109" fillId="26" borderId="0" xfId="0" applyNumberFormat="1" applyFont="1" applyFill="1" applyBorder="1" applyAlignment="1">
      <alignment horizontal="left"/>
    </xf>
    <xf numFmtId="0" fontId="102" fillId="26" borderId="0" xfId="0" applyFont="1" applyFill="1" applyBorder="1"/>
    <xf numFmtId="0" fontId="10" fillId="25" borderId="0" xfId="51" applyFont="1" applyFill="1" applyBorder="1" applyAlignment="1">
      <alignment horizontal="right"/>
    </xf>
    <xf numFmtId="0" fontId="0" fillId="26" borderId="29" xfId="51" applyFont="1" applyFill="1" applyBorder="1"/>
    <xf numFmtId="0" fontId="8" fillId="25" borderId="29" xfId="51" applyFont="1" applyFill="1" applyBorder="1" applyAlignment="1">
      <alignment horizontal="left"/>
    </xf>
    <xf numFmtId="0" fontId="49" fillId="25" borderId="29" xfId="51" applyFont="1" applyFill="1" applyBorder="1" applyAlignment="1">
      <alignment horizontal="left"/>
    </xf>
    <xf numFmtId="0" fontId="0" fillId="0" borderId="29" xfId="51" applyFont="1" applyBorder="1"/>
    <xf numFmtId="0" fontId="0" fillId="25" borderId="29" xfId="51" applyFont="1" applyFill="1" applyBorder="1"/>
    <xf numFmtId="0" fontId="0" fillId="25" borderId="28" xfId="51" applyFont="1" applyFill="1" applyBorder="1"/>
    <xf numFmtId="0" fontId="0" fillId="26" borderId="0" xfId="51" applyFont="1" applyFill="1" applyBorder="1"/>
    <xf numFmtId="0" fontId="0" fillId="25" borderId="26" xfId="51" applyFont="1" applyFill="1" applyBorder="1"/>
    <xf numFmtId="49" fontId="4" fillId="25" borderId="26" xfId="51" applyNumberFormat="1" applyFont="1" applyFill="1" applyBorder="1"/>
    <xf numFmtId="0" fontId="8" fillId="25" borderId="26" xfId="51" applyFont="1" applyFill="1" applyBorder="1" applyAlignment="1">
      <alignment horizontal="center"/>
    </xf>
    <xf numFmtId="0" fontId="9" fillId="26" borderId="26" xfId="51" applyFont="1" applyFill="1" applyBorder="1"/>
    <xf numFmtId="0" fontId="4" fillId="26" borderId="26" xfId="51" applyFont="1" applyFill="1" applyBorder="1"/>
    <xf numFmtId="0" fontId="27" fillId="26" borderId="26" xfId="51" applyFont="1" applyFill="1" applyBorder="1"/>
    <xf numFmtId="0" fontId="51" fillId="26" borderId="26" xfId="51" applyFont="1" applyFill="1" applyBorder="1" applyAlignment="1">
      <alignment horizontal="center"/>
    </xf>
    <xf numFmtId="0" fontId="1" fillId="26" borderId="0" xfId="51" applyFont="1" applyFill="1" applyBorder="1"/>
    <xf numFmtId="0" fontId="49" fillId="26" borderId="0" xfId="51" applyFont="1" applyFill="1" applyBorder="1"/>
    <xf numFmtId="0" fontId="5" fillId="26" borderId="26" xfId="51" applyFont="1" applyFill="1" applyBorder="1"/>
    <xf numFmtId="0" fontId="82" fillId="26" borderId="0" xfId="51" applyFont="1" applyFill="1" applyBorder="1"/>
    <xf numFmtId="0" fontId="84" fillId="26" borderId="26" xfId="51" applyFont="1" applyFill="1" applyBorder="1"/>
    <xf numFmtId="0" fontId="74" fillId="26" borderId="26" xfId="51" applyFont="1" applyFill="1" applyBorder="1"/>
    <xf numFmtId="0" fontId="8" fillId="25" borderId="26" xfId="51" applyFont="1" applyFill="1" applyBorder="1"/>
    <xf numFmtId="0" fontId="4" fillId="25" borderId="26" xfId="51" applyFont="1" applyFill="1" applyBorder="1"/>
    <xf numFmtId="0" fontId="74" fillId="25" borderId="26" xfId="51" applyFont="1" applyFill="1" applyBorder="1"/>
    <xf numFmtId="0" fontId="15" fillId="24" borderId="26" xfId="61" applyFont="1" applyFill="1" applyBorder="1" applyAlignment="1">
      <alignment horizontal="left" wrapText="1"/>
    </xf>
    <xf numFmtId="0" fontId="13" fillId="33" borderId="26" xfId="52" applyFont="1" applyFill="1" applyBorder="1" applyAlignment="1">
      <alignment horizontal="center" vertical="center"/>
    </xf>
    <xf numFmtId="3" fontId="8" fillId="25" borderId="0" xfId="0" applyNumberFormat="1" applyFont="1" applyFill="1" applyBorder="1" applyAlignment="1">
      <alignment horizontal="center"/>
    </xf>
    <xf numFmtId="3" fontId="10" fillId="25" borderId="25" xfId="0" applyNumberFormat="1" applyFont="1" applyFill="1" applyBorder="1" applyAlignment="1">
      <alignment horizontal="center"/>
    </xf>
    <xf numFmtId="0" fontId="70" fillId="25" borderId="27" xfId="0" applyFont="1" applyFill="1" applyBorder="1" applyAlignment="1">
      <alignment vertical="center"/>
    </xf>
    <xf numFmtId="0" fontId="68" fillId="25" borderId="27" xfId="0" applyFont="1" applyFill="1" applyBorder="1"/>
    <xf numFmtId="0" fontId="13" fillId="41" borderId="27" xfId="0" applyFont="1" applyFill="1" applyBorder="1" applyAlignment="1">
      <alignment horizontal="center" vertical="center"/>
    </xf>
    <xf numFmtId="0" fontId="101" fillId="25" borderId="0" xfId="0" applyFont="1" applyFill="1"/>
    <xf numFmtId="165" fontId="100" fillId="26" borderId="0" xfId="0" applyNumberFormat="1" applyFont="1" applyFill="1" applyBorder="1" applyAlignment="1">
      <alignment horizontal="right" vertical="center"/>
    </xf>
    <xf numFmtId="165" fontId="100" fillId="25" borderId="0" xfId="0" applyNumberFormat="1" applyFont="1" applyFill="1" applyBorder="1" applyAlignment="1">
      <alignment horizontal="right" vertical="center"/>
    </xf>
    <xf numFmtId="0" fontId="100" fillId="25" borderId="0" xfId="0" applyFont="1" applyFill="1"/>
    <xf numFmtId="165" fontId="100" fillId="26" borderId="0" xfId="0" applyNumberFormat="1" applyFont="1" applyFill="1" applyBorder="1" applyAlignment="1">
      <alignment horizontal="right" vertical="center" wrapText="1"/>
    </xf>
    <xf numFmtId="0" fontId="100" fillId="24" borderId="0" xfId="40" applyFont="1" applyFill="1" applyBorder="1" applyAlignment="1">
      <alignment vertical="center"/>
    </xf>
    <xf numFmtId="0" fontId="104" fillId="0" borderId="0" xfId="0" applyFont="1" applyFill="1" applyAlignment="1">
      <alignment vertical="center"/>
    </xf>
    <xf numFmtId="0" fontId="100" fillId="25" borderId="0" xfId="0" applyFont="1" applyFill="1" applyBorder="1" applyAlignment="1">
      <alignment horizontal="center" vertical="center"/>
    </xf>
    <xf numFmtId="165" fontId="103" fillId="25" borderId="0" xfId="0" applyNumberFormat="1" applyFont="1" applyFill="1" applyBorder="1" applyAlignment="1">
      <alignment horizontal="center" vertical="center"/>
    </xf>
    <xf numFmtId="165" fontId="100" fillId="24" borderId="0" xfId="40" applyNumberFormat="1" applyFont="1" applyFill="1" applyBorder="1" applyAlignment="1">
      <alignment horizontal="right"/>
    </xf>
    <xf numFmtId="165" fontId="100" fillId="27" borderId="0" xfId="40" applyNumberFormat="1" applyFont="1" applyFill="1" applyBorder="1" applyAlignment="1">
      <alignment horizontal="right"/>
    </xf>
    <xf numFmtId="165" fontId="100" fillId="24" borderId="0" xfId="40" applyNumberFormat="1" applyFont="1" applyFill="1" applyBorder="1" applyAlignment="1">
      <alignment horizontal="right" indent="1"/>
    </xf>
    <xf numFmtId="165" fontId="100" fillId="27" borderId="0" xfId="40" applyNumberFormat="1" applyFont="1" applyFill="1" applyBorder="1" applyAlignment="1">
      <alignment horizontal="right" indent="1"/>
    </xf>
    <xf numFmtId="165" fontId="103" fillId="25" borderId="0" xfId="0" applyNumberFormat="1" applyFont="1" applyFill="1" applyBorder="1" applyAlignment="1">
      <alignment horizontal="right" vertical="center"/>
    </xf>
    <xf numFmtId="165" fontId="103" fillId="26" borderId="0" xfId="0" applyNumberFormat="1" applyFont="1" applyFill="1" applyBorder="1" applyAlignment="1">
      <alignment horizontal="right" vertical="center"/>
    </xf>
    <xf numFmtId="0" fontId="29" fillId="25" borderId="26" xfId="0" applyFont="1" applyFill="1" applyBorder="1" applyAlignment="1">
      <alignment vertical="center"/>
    </xf>
    <xf numFmtId="0" fontId="29" fillId="25" borderId="26" xfId="0" applyFont="1" applyFill="1" applyBorder="1"/>
    <xf numFmtId="0" fontId="26" fillId="25" borderId="26" xfId="0" applyFont="1" applyFill="1" applyBorder="1"/>
    <xf numFmtId="0" fontId="26" fillId="25" borderId="27" xfId="0" applyFont="1" applyFill="1" applyBorder="1"/>
    <xf numFmtId="0" fontId="13" fillId="41" borderId="26" xfId="0" applyFont="1" applyFill="1" applyBorder="1" applyAlignment="1">
      <alignment horizontal="center" vertical="center"/>
    </xf>
    <xf numFmtId="0" fontId="28" fillId="27" borderId="0" xfId="40" applyFont="1" applyFill="1" applyBorder="1" applyAlignment="1">
      <alignment horizontal="left" vertical="top" wrapText="1"/>
    </xf>
    <xf numFmtId="0" fontId="8" fillId="26" borderId="51" xfId="0" applyFont="1" applyFill="1" applyBorder="1" applyAlignment="1">
      <alignment horizontal="center" vertical="center"/>
    </xf>
    <xf numFmtId="0" fontId="8" fillId="26" borderId="51" xfId="0" applyFont="1" applyFill="1" applyBorder="1" applyAlignment="1">
      <alignment horizontal="center" vertical="center" readingOrder="1"/>
    </xf>
    <xf numFmtId="0" fontId="15" fillId="26" borderId="51" xfId="0" applyFont="1" applyFill="1" applyBorder="1" applyAlignment="1">
      <alignment horizontal="center" vertical="center"/>
    </xf>
    <xf numFmtId="164" fontId="11" fillId="41" borderId="49" xfId="40" applyNumberFormat="1" applyFont="1" applyFill="1" applyBorder="1" applyAlignment="1">
      <alignment horizontal="center" wrapText="1"/>
    </xf>
    <xf numFmtId="0" fontId="11" fillId="39" borderId="0" xfId="62" applyFont="1" applyFill="1" applyBorder="1" applyAlignment="1">
      <alignment horizontal="left" vertical="center"/>
    </xf>
    <xf numFmtId="0" fontId="9" fillId="39" borderId="0" xfId="62" applyFont="1" applyFill="1" applyBorder="1" applyAlignment="1">
      <alignment horizontal="left" vertical="center"/>
    </xf>
    <xf numFmtId="0" fontId="10" fillId="25" borderId="0" xfId="0" applyFont="1" applyFill="1" applyBorder="1" applyAlignment="1"/>
    <xf numFmtId="0" fontId="16" fillId="25" borderId="0" xfId="0" applyFont="1" applyFill="1" applyBorder="1" applyAlignment="1"/>
    <xf numFmtId="0" fontId="11" fillId="25" borderId="0" xfId="0" applyNumberFormat="1" applyFont="1" applyFill="1" applyBorder="1" applyAlignment="1">
      <alignment horizontal="left"/>
    </xf>
    <xf numFmtId="0" fontId="15" fillId="25" borderId="0" xfId="0" applyFont="1" applyFill="1" applyBorder="1" applyAlignment="1">
      <alignment horizontal="right"/>
    </xf>
    <xf numFmtId="0" fontId="100" fillId="25" borderId="0" xfId="0" applyFont="1" applyFill="1" applyBorder="1" applyAlignment="1">
      <alignment horizontal="left"/>
    </xf>
    <xf numFmtId="167" fontId="100" fillId="26" borderId="0" xfId="0" applyNumberFormat="1" applyFont="1" applyFill="1" applyBorder="1" applyAlignment="1">
      <alignment horizontal="right" indent="2"/>
    </xf>
    <xf numFmtId="0" fontId="11" fillId="25" borderId="0" xfId="0" applyFont="1" applyFill="1" applyBorder="1" applyAlignment="1">
      <alignment horizontal="left"/>
    </xf>
    <xf numFmtId="0" fontId="11" fillId="24" borderId="0" xfId="40" applyFont="1" applyFill="1" applyBorder="1" applyAlignment="1">
      <alignment horizontal="left" indent="1"/>
    </xf>
    <xf numFmtId="0" fontId="10" fillId="24" borderId="0" xfId="40" applyFont="1" applyFill="1" applyBorder="1" applyAlignment="1">
      <alignment horizontal="left" wrapText="1"/>
    </xf>
    <xf numFmtId="0" fontId="10" fillId="25" borderId="15" xfId="62" applyFont="1" applyFill="1" applyBorder="1" applyAlignment="1">
      <alignment horizontal="center"/>
    </xf>
    <xf numFmtId="0" fontId="8" fillId="25" borderId="30" xfId="0" applyFont="1" applyFill="1" applyBorder="1" applyAlignment="1">
      <alignment horizontal="left"/>
    </xf>
    <xf numFmtId="0" fontId="8" fillId="25" borderId="29" xfId="0" applyFont="1" applyFill="1" applyBorder="1" applyAlignment="1">
      <alignment horizontal="left"/>
    </xf>
    <xf numFmtId="0" fontId="4" fillId="25" borderId="0" xfId="0" applyFont="1" applyFill="1" applyBorder="1"/>
    <xf numFmtId="0" fontId="0" fillId="0" borderId="0" xfId="0" applyBorder="1"/>
    <xf numFmtId="0" fontId="8" fillId="25" borderId="0" xfId="0" applyFont="1" applyFill="1" applyBorder="1" applyAlignment="1">
      <alignment horizontal="left"/>
    </xf>
    <xf numFmtId="0" fontId="100" fillId="25" borderId="0" xfId="0" applyFont="1" applyFill="1" applyBorder="1" applyAlignment="1">
      <alignment horizontal="left" vertical="center"/>
    </xf>
    <xf numFmtId="0" fontId="10" fillId="25" borderId="0" xfId="0" applyFont="1" applyFill="1" applyBorder="1" applyAlignment="1">
      <alignment horizontal="center"/>
    </xf>
    <xf numFmtId="0" fontId="10" fillId="25" borderId="0" xfId="0" applyFont="1" applyFill="1" applyBorder="1" applyAlignment="1">
      <alignment horizontal="left"/>
    </xf>
    <xf numFmtId="0" fontId="11" fillId="25" borderId="0" xfId="0" applyFont="1" applyFill="1" applyBorder="1" applyAlignment="1">
      <alignment horizontal="left" indent="1"/>
    </xf>
    <xf numFmtId="0" fontId="9" fillId="25" borderId="0" xfId="0" applyFont="1" applyFill="1" applyBorder="1"/>
    <xf numFmtId="0" fontId="23" fillId="39" borderId="25" xfId="0" applyFont="1" applyFill="1" applyBorder="1" applyAlignment="1">
      <alignment vertical="center"/>
    </xf>
    <xf numFmtId="0" fontId="9" fillId="39" borderId="25" xfId="0" applyFont="1" applyFill="1" applyBorder="1" applyAlignment="1">
      <alignment horizontal="justify" vertical="top" wrapText="1"/>
    </xf>
    <xf numFmtId="0" fontId="11" fillId="39" borderId="25" xfId="0" applyFont="1" applyFill="1" applyBorder="1"/>
    <xf numFmtId="0" fontId="9" fillId="39" borderId="25" xfId="0" applyFont="1" applyFill="1" applyBorder="1"/>
    <xf numFmtId="164" fontId="11" fillId="39" borderId="25" xfId="40" applyNumberFormat="1" applyFont="1" applyFill="1" applyBorder="1" applyAlignment="1">
      <alignment horizontal="center" wrapText="1"/>
    </xf>
    <xf numFmtId="0" fontId="10" fillId="39" borderId="25" xfId="0" applyFont="1" applyFill="1" applyBorder="1" applyAlignment="1">
      <alignment horizontal="center"/>
    </xf>
    <xf numFmtId="164" fontId="11" fillId="40" borderId="25" xfId="40" applyNumberFormat="1" applyFont="1" applyFill="1" applyBorder="1" applyAlignment="1">
      <alignment horizontal="center" wrapText="1"/>
    </xf>
    <xf numFmtId="0" fontId="10" fillId="42" borderId="0" xfId="40" applyFont="1" applyFill="1" applyBorder="1"/>
    <xf numFmtId="0" fontId="10" fillId="44" borderId="0" xfId="40" applyFont="1" applyFill="1" applyBorder="1"/>
    <xf numFmtId="0" fontId="10" fillId="34" borderId="0" xfId="0" applyFont="1" applyFill="1" applyBorder="1"/>
    <xf numFmtId="0" fontId="0" fillId="38" borderId="0" xfId="0" applyFill="1" applyBorder="1"/>
    <xf numFmtId="0" fontId="10" fillId="43" borderId="0" xfId="40" applyFont="1" applyFill="1" applyBorder="1"/>
    <xf numFmtId="0" fontId="11" fillId="38" borderId="0" xfId="0" applyFont="1" applyFill="1" applyBorder="1"/>
    <xf numFmtId="0" fontId="9" fillId="38" borderId="0" xfId="0" applyFont="1" applyFill="1" applyBorder="1"/>
    <xf numFmtId="164" fontId="11" fillId="38" borderId="0" xfId="40" applyNumberFormat="1" applyFont="1" applyFill="1" applyBorder="1" applyAlignment="1">
      <alignment horizontal="center" wrapText="1"/>
    </xf>
    <xf numFmtId="0" fontId="10" fillId="38" borderId="0" xfId="0" applyFont="1" applyFill="1" applyBorder="1" applyAlignment="1">
      <alignment horizontal="center"/>
    </xf>
    <xf numFmtId="164" fontId="11" fillId="43" borderId="0" xfId="40" applyNumberFormat="1" applyFont="1" applyFill="1" applyBorder="1" applyAlignment="1">
      <alignment horizontal="center" wrapText="1"/>
    </xf>
    <xf numFmtId="0" fontId="27" fillId="38" borderId="0" xfId="0" applyFont="1" applyFill="1" applyBorder="1"/>
    <xf numFmtId="0" fontId="10" fillId="38" borderId="0" xfId="0" applyFont="1" applyFill="1" applyBorder="1"/>
    <xf numFmtId="0" fontId="12" fillId="38" borderId="0" xfId="0" applyFont="1" applyFill="1" applyBorder="1"/>
    <xf numFmtId="0" fontId="0" fillId="38" borderId="25" xfId="0" applyFill="1" applyBorder="1"/>
    <xf numFmtId="0" fontId="10" fillId="38" borderId="25" xfId="0" applyFont="1" applyFill="1" applyBorder="1"/>
    <xf numFmtId="0" fontId="11" fillId="38" borderId="25" xfId="0" applyFont="1" applyFill="1" applyBorder="1"/>
    <xf numFmtId="0" fontId="12" fillId="38" borderId="25" xfId="0" applyFont="1" applyFill="1" applyBorder="1"/>
    <xf numFmtId="0" fontId="10" fillId="38" borderId="25" xfId="0" applyFont="1" applyFill="1" applyBorder="1" applyAlignment="1">
      <alignment horizontal="center"/>
    </xf>
    <xf numFmtId="0" fontId="130" fillId="38" borderId="0" xfId="73" applyFont="1" applyFill="1" applyBorder="1" applyAlignment="1" applyProtection="1"/>
    <xf numFmtId="0" fontId="131" fillId="38" borderId="0" xfId="73" applyFont="1" applyFill="1" applyBorder="1" applyAlignment="1" applyProtection="1"/>
    <xf numFmtId="0" fontId="132" fillId="43" borderId="0" xfId="40" applyFont="1" applyFill="1" applyBorder="1"/>
    <xf numFmtId="0" fontId="133" fillId="38" borderId="0" xfId="0" applyFont="1" applyFill="1" applyBorder="1"/>
    <xf numFmtId="164" fontId="106" fillId="38" borderId="0" xfId="40" applyNumberFormat="1" applyFont="1" applyFill="1" applyBorder="1" applyAlignment="1">
      <alignment horizontal="center" wrapText="1"/>
    </xf>
    <xf numFmtId="0" fontId="134" fillId="38" borderId="0" xfId="73" applyFont="1" applyFill="1" applyBorder="1" applyAlignment="1" applyProtection="1"/>
    <xf numFmtId="0" fontId="135" fillId="38" borderId="0" xfId="0" applyFont="1" applyFill="1" applyBorder="1"/>
    <xf numFmtId="164" fontId="116" fillId="38" borderId="0" xfId="40" applyNumberFormat="1" applyFont="1" applyFill="1" applyBorder="1" applyAlignment="1">
      <alignment horizontal="center" wrapText="1"/>
    </xf>
    <xf numFmtId="0" fontId="136" fillId="38" borderId="0" xfId="0" applyFont="1" applyFill="1" applyBorder="1"/>
    <xf numFmtId="164" fontId="117" fillId="38" borderId="0" xfId="40" applyNumberFormat="1" applyFont="1" applyFill="1" applyBorder="1" applyAlignment="1">
      <alignment horizontal="center" wrapText="1"/>
    </xf>
    <xf numFmtId="0" fontId="1" fillId="32" borderId="57" xfId="62" applyFill="1" applyBorder="1"/>
    <xf numFmtId="164" fontId="11" fillId="27" borderId="0" xfId="40" applyNumberFormat="1" applyFont="1" applyFill="1" applyBorder="1" applyAlignment="1">
      <alignment horizontal="center" wrapText="1"/>
    </xf>
    <xf numFmtId="0" fontId="1" fillId="0" borderId="0" xfId="62" applyFill="1"/>
    <xf numFmtId="0" fontId="75" fillId="25" borderId="0" xfId="62" applyFont="1" applyFill="1" applyBorder="1"/>
    <xf numFmtId="0" fontId="10" fillId="25" borderId="58" xfId="62" applyFont="1" applyFill="1" applyBorder="1" applyAlignment="1">
      <alignment vertical="center"/>
    </xf>
    <xf numFmtId="0" fontId="10" fillId="25" borderId="0" xfId="62" applyFont="1" applyFill="1" applyBorder="1" applyAlignment="1">
      <alignment vertical="center"/>
    </xf>
    <xf numFmtId="167" fontId="68" fillId="25" borderId="0" xfId="62" applyNumberFormat="1" applyFont="1" applyFill="1" applyBorder="1" applyAlignment="1">
      <alignment horizontal="right"/>
    </xf>
    <xf numFmtId="0" fontId="74" fillId="25" borderId="0" xfId="62" applyFont="1" applyFill="1" applyBorder="1"/>
    <xf numFmtId="0" fontId="70" fillId="25" borderId="0" xfId="62" applyFont="1" applyFill="1"/>
    <xf numFmtId="168" fontId="68" fillId="25" borderId="0" xfId="62" applyNumberFormat="1" applyFont="1" applyFill="1" applyBorder="1" applyAlignment="1">
      <alignment horizontal="right"/>
    </xf>
    <xf numFmtId="0" fontId="79" fillId="25" borderId="0" xfId="62" applyFont="1" applyFill="1" applyBorder="1"/>
    <xf numFmtId="0" fontId="70" fillId="0" borderId="0" xfId="62" applyFont="1"/>
    <xf numFmtId="168" fontId="10" fillId="25" borderId="0" xfId="62" applyNumberFormat="1" applyFont="1" applyFill="1" applyBorder="1" applyAlignment="1">
      <alignment horizontal="right"/>
    </xf>
    <xf numFmtId="0" fontId="15" fillId="0" borderId="0" xfId="62" applyFont="1" applyBorder="1" applyAlignment="1"/>
    <xf numFmtId="0" fontId="5" fillId="25" borderId="0" xfId="62" applyFont="1" applyFill="1" applyBorder="1"/>
    <xf numFmtId="164" fontId="10" fillId="25" borderId="0" xfId="62" applyNumberFormat="1" applyFont="1" applyFill="1" applyBorder="1" applyAlignment="1">
      <alignment horizontal="center"/>
    </xf>
    <xf numFmtId="3" fontId="2" fillId="25" borderId="0" xfId="62" applyNumberFormat="1" applyFont="1" applyFill="1" applyBorder="1" applyAlignment="1">
      <alignment horizontal="right"/>
    </xf>
    <xf numFmtId="0" fontId="68" fillId="25" borderId="0" xfId="62" applyFont="1" applyFill="1" applyBorder="1" applyAlignment="1">
      <alignment horizontal="right"/>
    </xf>
    <xf numFmtId="167" fontId="68" fillId="25" borderId="0" xfId="62" applyNumberFormat="1" applyFont="1" applyFill="1" applyBorder="1" applyAlignment="1">
      <alignment horizontal="center"/>
    </xf>
    <xf numFmtId="167" fontId="77" fillId="25" borderId="0" xfId="62" applyNumberFormat="1" applyFont="1" applyFill="1" applyBorder="1" applyAlignment="1">
      <alignment horizontal="right"/>
    </xf>
    <xf numFmtId="167" fontId="77" fillId="25" borderId="0" xfId="62" applyNumberFormat="1" applyFont="1" applyFill="1" applyBorder="1" applyAlignment="1">
      <alignment horizontal="center"/>
    </xf>
    <xf numFmtId="167" fontId="77" fillId="24" borderId="0" xfId="40" applyNumberFormat="1" applyFont="1" applyFill="1" applyBorder="1" applyAlignment="1">
      <alignment horizontal="right" wrapText="1"/>
    </xf>
    <xf numFmtId="167" fontId="77" fillId="26" borderId="0" xfId="62" applyNumberFormat="1" applyFont="1" applyFill="1" applyBorder="1" applyAlignment="1">
      <alignment horizontal="right"/>
    </xf>
    <xf numFmtId="0" fontId="68" fillId="25" borderId="0" xfId="62" applyFont="1" applyFill="1" applyBorder="1" applyAlignment="1">
      <alignment horizontal="center"/>
    </xf>
    <xf numFmtId="0" fontId="49" fillId="25" borderId="0" xfId="62" applyFont="1" applyFill="1"/>
    <xf numFmtId="171" fontId="77" fillId="25" borderId="0" xfId="74" applyNumberFormat="1" applyFont="1" applyFill="1" applyBorder="1" applyAlignment="1">
      <alignment horizontal="right"/>
    </xf>
    <xf numFmtId="167" fontId="10" fillId="25" borderId="0" xfId="62" applyNumberFormat="1" applyFont="1" applyFill="1" applyBorder="1" applyAlignment="1">
      <alignment horizontal="center"/>
    </xf>
    <xf numFmtId="167" fontId="10" fillId="25" borderId="0" xfId="62" applyNumberFormat="1" applyFont="1" applyFill="1" applyBorder="1" applyAlignment="1">
      <alignment horizontal="right"/>
    </xf>
    <xf numFmtId="167" fontId="10" fillId="24" borderId="0" xfId="40" applyNumberFormat="1" applyFont="1" applyFill="1" applyBorder="1" applyAlignment="1">
      <alignment horizontal="right" wrapText="1"/>
    </xf>
    <xf numFmtId="167" fontId="10" fillId="26" borderId="0" xfId="62" applyNumberFormat="1" applyFont="1" applyFill="1" applyBorder="1" applyAlignment="1">
      <alignment horizontal="right"/>
    </xf>
    <xf numFmtId="0" fontId="49" fillId="0" borderId="0" xfId="62" applyFont="1"/>
    <xf numFmtId="0" fontId="1" fillId="25" borderId="0" xfId="62" applyFont="1" applyFill="1"/>
    <xf numFmtId="0" fontId="11" fillId="24" borderId="0" xfId="40" applyFont="1" applyFill="1" applyBorder="1" applyAlignment="1">
      <alignment horizontal="center"/>
    </xf>
    <xf numFmtId="171" fontId="137" fillId="25" borderId="0" xfId="74" applyNumberFormat="1" applyFont="1" applyFill="1" applyBorder="1" applyAlignment="1">
      <alignment horizontal="right"/>
    </xf>
    <xf numFmtId="167" fontId="11" fillId="25" borderId="0" xfId="62" applyNumberFormat="1" applyFont="1" applyFill="1" applyBorder="1" applyAlignment="1">
      <alignment horizontal="right"/>
    </xf>
    <xf numFmtId="167" fontId="11" fillId="26" borderId="0" xfId="62" applyNumberFormat="1" applyFont="1" applyFill="1" applyBorder="1" applyAlignment="1">
      <alignment horizontal="right"/>
    </xf>
    <xf numFmtId="168" fontId="10" fillId="24" borderId="0" xfId="40" applyNumberFormat="1" applyFont="1" applyFill="1" applyBorder="1" applyAlignment="1">
      <alignment horizontal="right" wrapText="1"/>
    </xf>
    <xf numFmtId="0" fontId="1" fillId="0" borderId="0" xfId="62" applyFont="1" applyBorder="1" applyAlignment="1"/>
    <xf numFmtId="0" fontId="76" fillId="25" borderId="0" xfId="62" applyFont="1" applyFill="1" applyBorder="1" applyAlignment="1">
      <alignment horizontal="center"/>
    </xf>
    <xf numFmtId="3" fontId="11" fillId="25" borderId="0" xfId="62" applyNumberFormat="1" applyFont="1" applyFill="1" applyBorder="1" applyAlignment="1">
      <alignment horizontal="center"/>
    </xf>
    <xf numFmtId="0" fontId="20" fillId="0" borderId="0" xfId="62" applyFont="1"/>
    <xf numFmtId="0" fontId="20" fillId="0" borderId="0" xfId="62" applyFont="1" applyFill="1"/>
    <xf numFmtId="0" fontId="2" fillId="0" borderId="0" xfId="62" applyFont="1" applyFill="1"/>
    <xf numFmtId="0" fontId="9" fillId="25" borderId="0" xfId="62" applyFont="1" applyFill="1" applyBorder="1" applyAlignment="1"/>
    <xf numFmtId="164" fontId="68" fillId="25" borderId="0" xfId="62" applyNumberFormat="1" applyFont="1" applyFill="1" applyBorder="1" applyAlignment="1">
      <alignment horizontal="center"/>
    </xf>
    <xf numFmtId="165" fontId="11" fillId="25" borderId="0" xfId="62" applyNumberFormat="1" applyFont="1" applyFill="1" applyBorder="1" applyAlignment="1">
      <alignment horizontal="center"/>
    </xf>
    <xf numFmtId="0" fontId="15" fillId="25" borderId="0" xfId="62" applyFont="1" applyFill="1" applyBorder="1" applyAlignment="1">
      <alignment horizontal="center"/>
    </xf>
    <xf numFmtId="0" fontId="15" fillId="25" borderId="12" xfId="62" applyFont="1" applyFill="1" applyBorder="1" applyAlignment="1">
      <alignment horizontal="center"/>
    </xf>
    <xf numFmtId="0" fontId="28" fillId="25" borderId="12" xfId="62" applyFont="1" applyFill="1" applyBorder="1" applyAlignment="1">
      <alignment horizontal="center"/>
    </xf>
    <xf numFmtId="0" fontId="34" fillId="25" borderId="0" xfId="62" applyFont="1" applyFill="1" applyBorder="1" applyAlignment="1">
      <alignment horizontal="center"/>
    </xf>
    <xf numFmtId="167" fontId="10" fillId="25" borderId="0" xfId="62" applyNumberFormat="1" applyFont="1" applyFill="1" applyBorder="1" applyAlignment="1"/>
    <xf numFmtId="167" fontId="10" fillId="26" borderId="0" xfId="62" applyNumberFormat="1" applyFont="1" applyFill="1" applyBorder="1" applyAlignment="1"/>
    <xf numFmtId="0" fontId="11" fillId="25" borderId="0" xfId="62" applyFont="1" applyFill="1" applyBorder="1" applyAlignment="1">
      <alignment horizontal="center"/>
    </xf>
    <xf numFmtId="167" fontId="11" fillId="24" borderId="0" xfId="40" applyNumberFormat="1" applyFont="1" applyFill="1" applyBorder="1" applyAlignment="1">
      <alignment wrapText="1"/>
    </xf>
    <xf numFmtId="167" fontId="11" fillId="25" borderId="0" xfId="62" applyNumberFormat="1" applyFont="1" applyFill="1" applyBorder="1" applyAlignment="1"/>
    <xf numFmtId="167" fontId="11" fillId="26" borderId="0" xfId="62" applyNumberFormat="1" applyFont="1" applyFill="1" applyBorder="1" applyAlignment="1"/>
    <xf numFmtId="0" fontId="1" fillId="25" borderId="30" xfId="62" applyFill="1" applyBorder="1"/>
    <xf numFmtId="0" fontId="69" fillId="25" borderId="27" xfId="62" applyFont="1" applyFill="1" applyBorder="1"/>
    <xf numFmtId="0" fontId="70" fillId="25" borderId="27" xfId="62" applyFont="1" applyFill="1" applyBorder="1"/>
    <xf numFmtId="0" fontId="49" fillId="25" borderId="27" xfId="62" applyFont="1" applyFill="1" applyBorder="1"/>
    <xf numFmtId="0" fontId="1" fillId="25" borderId="27" xfId="62" applyFont="1" applyFill="1" applyBorder="1"/>
    <xf numFmtId="0" fontId="76" fillId="25" borderId="27" xfId="62" applyFont="1" applyFill="1" applyBorder="1" applyAlignment="1">
      <alignment horizontal="center"/>
    </xf>
    <xf numFmtId="0" fontId="13" fillId="33" borderId="27" xfId="62" applyFont="1" applyFill="1" applyBorder="1" applyAlignment="1">
      <alignment horizontal="center" vertical="center"/>
    </xf>
    <xf numFmtId="0" fontId="100" fillId="25" borderId="0" xfId="62" applyFont="1" applyFill="1" applyBorder="1" applyAlignment="1">
      <alignment horizontal="right"/>
    </xf>
    <xf numFmtId="167" fontId="100" fillId="25" borderId="0" xfId="62" applyNumberFormat="1" applyFont="1" applyFill="1" applyBorder="1" applyAlignment="1">
      <alignment horizontal="right"/>
    </xf>
    <xf numFmtId="167" fontId="100" fillId="25" borderId="0" xfId="62" applyNumberFormat="1" applyFont="1" applyFill="1" applyBorder="1" applyAlignment="1">
      <alignment horizontal="center"/>
    </xf>
    <xf numFmtId="167" fontId="103" fillId="24" borderId="0" xfId="40" applyNumberFormat="1" applyFont="1" applyFill="1" applyBorder="1" applyAlignment="1">
      <alignment horizontal="right" wrapText="1"/>
    </xf>
    <xf numFmtId="167" fontId="100" fillId="26" borderId="0" xfId="62" applyNumberFormat="1" applyFont="1" applyFill="1" applyBorder="1" applyAlignment="1">
      <alignment horizontal="right"/>
    </xf>
    <xf numFmtId="0" fontId="104" fillId="25" borderId="0" xfId="62" applyFont="1" applyFill="1" applyBorder="1"/>
    <xf numFmtId="168" fontId="100" fillId="25" borderId="0" xfId="62" applyNumberFormat="1" applyFont="1" applyFill="1" applyBorder="1" applyAlignment="1">
      <alignment horizontal="right"/>
    </xf>
    <xf numFmtId="167" fontId="100" fillId="25" borderId="0" xfId="62" applyNumberFormat="1" applyFont="1" applyFill="1" applyBorder="1" applyAlignment="1"/>
    <xf numFmtId="167" fontId="100" fillId="26" borderId="0" xfId="62" applyNumberFormat="1" applyFont="1" applyFill="1" applyBorder="1" applyAlignment="1"/>
    <xf numFmtId="0" fontId="4" fillId="25" borderId="26" xfId="62" applyFont="1" applyFill="1" applyBorder="1"/>
    <xf numFmtId="0" fontId="10" fillId="25" borderId="26" xfId="62" applyFont="1" applyFill="1" applyBorder="1" applyAlignment="1">
      <alignment horizontal="center"/>
    </xf>
    <xf numFmtId="0" fontId="102" fillId="25" borderId="26" xfId="62" applyFont="1" applyFill="1" applyBorder="1"/>
    <xf numFmtId="0" fontId="74" fillId="25" borderId="26" xfId="62" applyFont="1" applyFill="1" applyBorder="1"/>
    <xf numFmtId="0" fontId="9" fillId="25" borderId="26" xfId="62" applyFont="1" applyFill="1" applyBorder="1"/>
    <xf numFmtId="0" fontId="10" fillId="25" borderId="10" xfId="62" applyFont="1" applyFill="1" applyBorder="1" applyAlignment="1">
      <alignment vertical="center"/>
    </xf>
    <xf numFmtId="0" fontId="28" fillId="25" borderId="0" xfId="62" applyFont="1" applyFill="1" applyBorder="1" applyAlignment="1">
      <alignment horizontal="center"/>
    </xf>
    <xf numFmtId="164" fontId="10" fillId="25" borderId="10" xfId="62" applyNumberFormat="1" applyFont="1" applyFill="1" applyBorder="1" applyAlignment="1">
      <alignment horizontal="center"/>
    </xf>
    <xf numFmtId="165" fontId="10" fillId="26" borderId="0" xfId="62" applyNumberFormat="1" applyFont="1" applyFill="1" applyBorder="1" applyAlignment="1">
      <alignment horizontal="right"/>
    </xf>
    <xf numFmtId="165" fontId="11" fillId="26" borderId="0" xfId="62" applyNumberFormat="1" applyFont="1" applyFill="1" applyBorder="1" applyAlignment="1">
      <alignment horizontal="right"/>
    </xf>
    <xf numFmtId="0" fontId="80" fillId="25" borderId="0" xfId="62" applyFont="1" applyFill="1"/>
    <xf numFmtId="164" fontId="77" fillId="25" borderId="0" xfId="62" applyNumberFormat="1" applyFont="1" applyFill="1" applyBorder="1" applyAlignment="1">
      <alignment horizontal="center"/>
    </xf>
    <xf numFmtId="0" fontId="80" fillId="0" borderId="0" xfId="62" applyFont="1"/>
    <xf numFmtId="0" fontId="23" fillId="25" borderId="27" xfId="62" applyFont="1" applyFill="1" applyBorder="1"/>
    <xf numFmtId="0" fontId="10" fillId="25" borderId="0" xfId="62" applyFont="1" applyFill="1" applyBorder="1" applyAlignment="1">
      <alignment horizontal="center" vertical="distributed"/>
    </xf>
    <xf numFmtId="165" fontId="100" fillId="26" borderId="0" xfId="62" applyNumberFormat="1" applyFont="1" applyFill="1" applyBorder="1" applyAlignment="1">
      <alignment horizontal="right"/>
    </xf>
    <xf numFmtId="0" fontId="2" fillId="24" borderId="0" xfId="40" applyFont="1" applyFill="1" applyBorder="1" applyAlignment="1">
      <alignment horizontal="left" indent="1"/>
    </xf>
    <xf numFmtId="0" fontId="138" fillId="25" borderId="27" xfId="0" applyFont="1" applyFill="1" applyBorder="1"/>
    <xf numFmtId="167" fontId="100" fillId="26" borderId="0" xfId="0" applyNumberFormat="1" applyFont="1" applyFill="1" applyBorder="1" applyAlignment="1"/>
    <xf numFmtId="167" fontId="100" fillId="26" borderId="10" xfId="0" applyNumberFormat="1" applyFont="1" applyFill="1" applyBorder="1" applyAlignment="1"/>
    <xf numFmtId="0" fontId="100" fillId="26" borderId="0" xfId="0" applyFont="1" applyFill="1" applyBorder="1" applyAlignment="1">
      <alignment vertical="center"/>
    </xf>
    <xf numFmtId="3" fontId="11" fillId="26" borderId="0" xfId="63" applyNumberFormat="1" applyFont="1" applyFill="1" applyBorder="1" applyAlignment="1">
      <alignment horizontal="center"/>
    </xf>
    <xf numFmtId="2" fontId="100" fillId="26" borderId="0" xfId="0" applyNumberFormat="1" applyFont="1" applyFill="1" applyBorder="1" applyAlignment="1">
      <alignment horizontal="right" vertical="center"/>
    </xf>
    <xf numFmtId="2" fontId="103" fillId="26" borderId="0" xfId="0" applyNumberFormat="1" applyFont="1" applyFill="1" applyBorder="1" applyAlignment="1">
      <alignment horizontal="right"/>
    </xf>
    <xf numFmtId="3" fontId="100" fillId="25" borderId="0" xfId="59" applyNumberFormat="1" applyFont="1" applyFill="1" applyBorder="1" applyAlignment="1">
      <alignment horizontal="right"/>
    </xf>
    <xf numFmtId="3" fontId="100" fillId="25" borderId="0" xfId="59" applyNumberFormat="1" applyFont="1" applyFill="1" applyBorder="1" applyAlignment="1">
      <alignment horizontal="right" vertical="center"/>
    </xf>
    <xf numFmtId="167" fontId="100" fillId="25" borderId="0" xfId="59" applyNumberFormat="1" applyFont="1" applyFill="1" applyBorder="1" applyAlignment="1">
      <alignment horizontal="center"/>
    </xf>
    <xf numFmtId="3" fontId="100" fillId="25" borderId="0" xfId="59" applyNumberFormat="1" applyFont="1" applyFill="1" applyBorder="1"/>
    <xf numFmtId="0" fontId="132" fillId="24" borderId="0" xfId="61" applyFont="1" applyFill="1" applyBorder="1" applyAlignment="1">
      <alignment horizontal="left" indent="1"/>
    </xf>
    <xf numFmtId="0" fontId="110" fillId="25" borderId="0" xfId="51" applyFont="1" applyFill="1" applyBorder="1" applyAlignment="1"/>
    <xf numFmtId="167" fontId="132" fillId="26" borderId="0" xfId="0" applyNumberFormat="1" applyFont="1" applyFill="1" applyBorder="1" applyAlignment="1">
      <alignment horizontal="right" indent="3"/>
    </xf>
    <xf numFmtId="167" fontId="132" fillId="27" borderId="0" xfId="61" applyNumberFormat="1" applyFont="1" applyFill="1" applyBorder="1" applyAlignment="1">
      <alignment wrapText="1"/>
    </xf>
    <xf numFmtId="4" fontId="132" fillId="27" borderId="0" xfId="61" applyNumberFormat="1" applyFont="1" applyFill="1" applyBorder="1" applyAlignment="1">
      <alignment horizontal="right" wrapText="1" indent="4"/>
    </xf>
    <xf numFmtId="0" fontId="4" fillId="25" borderId="11" xfId="0" applyFont="1" applyFill="1" applyBorder="1" applyAlignment="1"/>
    <xf numFmtId="165" fontId="122" fillId="26" borderId="0" xfId="0" applyNumberFormat="1" applyFont="1" applyFill="1" applyBorder="1"/>
    <xf numFmtId="165" fontId="11" fillId="26" borderId="0" xfId="0" applyNumberFormat="1" applyFont="1" applyFill="1" applyBorder="1" applyAlignment="1">
      <alignment horizontal="center"/>
    </xf>
    <xf numFmtId="165" fontId="8" fillId="26" borderId="0" xfId="0" applyNumberFormat="1" applyFont="1" applyFill="1" applyBorder="1" applyAlignment="1">
      <alignment horizontal="right"/>
    </xf>
    <xf numFmtId="0" fontId="113" fillId="25" borderId="0" xfId="63" applyFont="1" applyFill="1" applyBorder="1" applyAlignment="1">
      <alignment horizontal="justify" vertical="top"/>
    </xf>
    <xf numFmtId="0" fontId="28" fillId="24" borderId="0" xfId="40" applyFont="1" applyFill="1" applyBorder="1" applyAlignment="1">
      <alignment horizontal="left" indent="1"/>
    </xf>
    <xf numFmtId="0" fontId="15" fillId="25" borderId="0" xfId="62" applyFont="1" applyFill="1" applyBorder="1" applyAlignment="1">
      <alignment horizontal="left" indent="1"/>
    </xf>
    <xf numFmtId="0" fontId="8" fillId="25" borderId="0" xfId="62" applyFont="1" applyFill="1" applyBorder="1" applyAlignment="1">
      <alignment horizontal="left" indent="1"/>
    </xf>
    <xf numFmtId="0" fontId="52" fillId="25" borderId="0" xfId="62" applyFont="1" applyFill="1" applyBorder="1" applyAlignment="1">
      <alignment horizontal="left" vertical="center" indent="1"/>
    </xf>
    <xf numFmtId="0" fontId="10" fillId="25" borderId="25" xfId="52" applyFont="1" applyFill="1" applyBorder="1" applyAlignment="1">
      <alignment horizontal="left" indent="6"/>
    </xf>
    <xf numFmtId="164" fontId="115" fillId="25" borderId="0" xfId="0" applyNumberFormat="1" applyFont="1" applyFill="1" applyBorder="1" applyAlignment="1">
      <alignment horizontal="right"/>
    </xf>
    <xf numFmtId="164" fontId="115" fillId="26" borderId="0" xfId="0" applyNumberFormat="1" applyFont="1" applyFill="1" applyBorder="1" applyAlignment="1">
      <alignment horizontal="right"/>
    </xf>
    <xf numFmtId="164" fontId="115" fillId="25" borderId="0" xfId="40" applyNumberFormat="1" applyFont="1" applyFill="1" applyBorder="1" applyAlignment="1">
      <alignment horizontal="right" wrapText="1"/>
    </xf>
    <xf numFmtId="164" fontId="115" fillId="26" borderId="0" xfId="40" applyNumberFormat="1" applyFont="1" applyFill="1" applyBorder="1" applyAlignment="1">
      <alignment horizontal="right" wrapText="1"/>
    </xf>
    <xf numFmtId="3" fontId="115" fillId="25" borderId="0" xfId="63" quotePrefix="1" applyNumberFormat="1" applyFont="1" applyFill="1" applyBorder="1" applyAlignment="1">
      <alignment horizontal="right" vertical="center"/>
    </xf>
    <xf numFmtId="3" fontId="120" fillId="26" borderId="0" xfId="69" applyNumberFormat="1" applyFont="1" applyFill="1" applyBorder="1" applyAlignment="1">
      <alignment horizontal="right" vertical="center"/>
    </xf>
    <xf numFmtId="0" fontId="51" fillId="39" borderId="0" xfId="62" applyFont="1" applyFill="1" applyAlignment="1">
      <alignment horizontal="center" vertical="center"/>
    </xf>
    <xf numFmtId="2" fontId="19" fillId="36" borderId="0" xfId="62" applyNumberFormat="1" applyFont="1" applyFill="1" applyBorder="1" applyAlignment="1">
      <alignment horizontal="center" vertical="center" wrapText="1"/>
    </xf>
    <xf numFmtId="2" fontId="19" fillId="36" borderId="0" xfId="62" applyNumberFormat="1" applyFont="1" applyFill="1" applyBorder="1" applyAlignment="1">
      <alignment horizontal="center" vertical="center"/>
    </xf>
    <xf numFmtId="0" fontId="11" fillId="39" borderId="0" xfId="62" applyFont="1" applyFill="1" applyAlignment="1">
      <alignment horizontal="left" vertical="center" wrapText="1"/>
    </xf>
    <xf numFmtId="0" fontId="2" fillId="0" borderId="0" xfId="62" applyFont="1" applyAlignment="1">
      <alignment horizontal="right"/>
    </xf>
    <xf numFmtId="0" fontId="10" fillId="25" borderId="0" xfId="0" applyFont="1" applyFill="1" applyBorder="1" applyAlignment="1"/>
    <xf numFmtId="0" fontId="16" fillId="25" borderId="0" xfId="0" applyFont="1" applyFill="1" applyBorder="1" applyAlignment="1"/>
    <xf numFmtId="164" fontId="11" fillId="24" borderId="0" xfId="40" applyNumberFormat="1" applyFont="1" applyFill="1" applyBorder="1" applyAlignment="1">
      <alignment wrapText="1"/>
    </xf>
    <xf numFmtId="164" fontId="21" fillId="24" borderId="0" xfId="40" applyNumberFormat="1" applyFont="1" applyFill="1" applyBorder="1" applyAlignment="1">
      <alignment wrapText="1"/>
    </xf>
    <xf numFmtId="0" fontId="8" fillId="25" borderId="0" xfId="0" applyFont="1" applyFill="1" applyBorder="1" applyAlignment="1"/>
    <xf numFmtId="164" fontId="16" fillId="24" borderId="0" xfId="40" applyNumberFormat="1" applyFont="1" applyFill="1" applyBorder="1" applyAlignment="1">
      <alignment wrapText="1"/>
    </xf>
    <xf numFmtId="0" fontId="9" fillId="25" borderId="0" xfId="0" applyFont="1" applyFill="1" applyBorder="1" applyAlignment="1">
      <alignment horizontal="justify" vertical="top" wrapText="1"/>
    </xf>
    <xf numFmtId="0" fontId="18" fillId="25" borderId="0" xfId="0" applyFont="1" applyFill="1" applyBorder="1" applyAlignment="1">
      <alignment horizontal="justify" vertical="top" wrapText="1"/>
    </xf>
    <xf numFmtId="0" fontId="16" fillId="25" borderId="25" xfId="0" applyFont="1" applyFill="1" applyBorder="1" applyAlignment="1">
      <alignment horizontal="right" indent="6"/>
    </xf>
    <xf numFmtId="164" fontId="10" fillId="24" borderId="0" xfId="40" applyNumberFormat="1" applyFont="1" applyFill="1" applyBorder="1" applyAlignment="1">
      <alignment wrapText="1"/>
    </xf>
    <xf numFmtId="49" fontId="11" fillId="25" borderId="0" xfId="0" applyNumberFormat="1" applyFont="1" applyFill="1" applyBorder="1" applyAlignment="1">
      <alignment horizontal="left"/>
    </xf>
    <xf numFmtId="0" fontId="11" fillId="25" borderId="0" xfId="0" applyNumberFormat="1" applyFont="1" applyFill="1" applyBorder="1" applyAlignment="1">
      <alignment horizontal="left"/>
    </xf>
    <xf numFmtId="0" fontId="2" fillId="0" borderId="0" xfId="0" applyFont="1" applyAlignment="1">
      <alignment horizontal="right"/>
    </xf>
    <xf numFmtId="164" fontId="16" fillId="24" borderId="0" xfId="40" applyNumberFormat="1" applyFont="1" applyFill="1" applyBorder="1" applyAlignment="1">
      <alignment horizontal="left" wrapText="1"/>
    </xf>
    <xf numFmtId="0" fontId="11" fillId="25" borderId="0" xfId="0" applyFont="1" applyFill="1" applyBorder="1" applyAlignment="1">
      <alignment horizontal="left" indent="4"/>
    </xf>
    <xf numFmtId="164" fontId="22" fillId="24" borderId="0" xfId="40" applyNumberFormat="1" applyFont="1" applyFill="1" applyBorder="1" applyAlignment="1">
      <alignment wrapText="1"/>
    </xf>
    <xf numFmtId="0" fontId="10" fillId="25" borderId="25" xfId="0" applyFont="1" applyFill="1" applyBorder="1" applyAlignment="1">
      <alignment horizontal="left" indent="5" readingOrder="1"/>
    </xf>
    <xf numFmtId="0" fontId="16" fillId="25" borderId="25" xfId="0" applyFont="1" applyFill="1" applyBorder="1" applyAlignment="1">
      <alignment horizontal="left" indent="5" readingOrder="1"/>
    </xf>
    <xf numFmtId="0" fontId="11" fillId="0" borderId="0" xfId="0" applyFont="1" applyBorder="1" applyAlignment="1">
      <alignment horizontal="justify" readingOrder="1"/>
    </xf>
    <xf numFmtId="0" fontId="10" fillId="25" borderId="0" xfId="0" applyFont="1" applyFill="1" applyBorder="1" applyAlignment="1">
      <alignment horizontal="justify" vertical="center" readingOrder="1"/>
    </xf>
    <xf numFmtId="0" fontId="10" fillId="25" borderId="0" xfId="0" applyNumberFormat="1" applyFont="1" applyFill="1" applyBorder="1" applyAlignment="1">
      <alignment horizontal="justify" vertical="center" readingOrder="1"/>
    </xf>
    <xf numFmtId="0" fontId="10" fillId="25" borderId="0" xfId="0" applyFont="1" applyFill="1" applyBorder="1" applyAlignment="1">
      <alignment horizontal="justify" vertical="center" wrapText="1" readingOrder="1"/>
    </xf>
    <xf numFmtId="49" fontId="2" fillId="25" borderId="0" xfId="0" applyNumberFormat="1" applyFont="1" applyFill="1" applyBorder="1" applyAlignment="1">
      <alignment horizontal="right" readingOrder="1"/>
    </xf>
    <xf numFmtId="0" fontId="2" fillId="25" borderId="0" xfId="0" applyFont="1" applyFill="1" applyBorder="1" applyAlignment="1">
      <alignment horizontal="right" readingOrder="1"/>
    </xf>
    <xf numFmtId="0" fontId="10" fillId="25" borderId="27" xfId="0" applyFont="1" applyFill="1" applyBorder="1" applyAlignment="1">
      <alignment horizontal="center" readingOrder="1"/>
    </xf>
    <xf numFmtId="0" fontId="0" fillId="0" borderId="0" xfId="0" applyBorder="1" applyAlignment="1">
      <alignment horizontal="center" readingOrder="1"/>
    </xf>
    <xf numFmtId="0" fontId="11" fillId="25" borderId="0" xfId="0" applyFont="1" applyFill="1" applyBorder="1" applyAlignment="1">
      <alignment horizontal="justify" vertical="center" readingOrder="1"/>
    </xf>
    <xf numFmtId="0" fontId="49" fillId="26" borderId="22" xfId="62" applyFont="1" applyFill="1" applyBorder="1" applyAlignment="1">
      <alignment horizontal="left" vertical="center"/>
    </xf>
    <xf numFmtId="0" fontId="49" fillId="26" borderId="23" xfId="62" applyFont="1" applyFill="1" applyBorder="1" applyAlignment="1">
      <alignment horizontal="left" vertical="center"/>
    </xf>
    <xf numFmtId="0" fontId="49" fillId="26" borderId="24" xfId="62" applyFont="1" applyFill="1" applyBorder="1" applyAlignment="1">
      <alignment horizontal="left" vertical="center"/>
    </xf>
    <xf numFmtId="0" fontId="100" fillId="25" borderId="0" xfId="62" applyFont="1" applyFill="1" applyBorder="1" applyAlignment="1">
      <alignment horizontal="left"/>
    </xf>
    <xf numFmtId="49" fontId="11" fillId="25" borderId="0" xfId="62" applyNumberFormat="1" applyFont="1" applyFill="1" applyBorder="1" applyAlignment="1">
      <alignment horizontal="left"/>
    </xf>
    <xf numFmtId="0" fontId="2" fillId="0" borderId="0" xfId="62" applyFont="1" applyFill="1" applyAlignment="1">
      <alignment horizontal="right"/>
    </xf>
    <xf numFmtId="0" fontId="15" fillId="25" borderId="0" xfId="62" applyFont="1" applyFill="1" applyBorder="1" applyAlignment="1">
      <alignment horizontal="right"/>
    </xf>
    <xf numFmtId="0" fontId="15" fillId="0" borderId="0" xfId="62" applyFont="1" applyBorder="1" applyAlignment="1">
      <alignment vertical="top" wrapText="1"/>
    </xf>
    <xf numFmtId="0" fontId="10" fillId="25" borderId="18" xfId="62" applyFont="1" applyFill="1" applyBorder="1" applyAlignment="1">
      <alignment horizontal="center" vertical="center"/>
    </xf>
    <xf numFmtId="0" fontId="10" fillId="25" borderId="17" xfId="62" applyFont="1" applyFill="1" applyBorder="1" applyAlignment="1">
      <alignment horizontal="center"/>
    </xf>
    <xf numFmtId="0" fontId="10" fillId="25" borderId="15" xfId="62" applyFont="1" applyFill="1" applyBorder="1" applyAlignment="1">
      <alignment horizontal="center"/>
    </xf>
    <xf numFmtId="0" fontId="10" fillId="25" borderId="59" xfId="62" applyFont="1" applyFill="1" applyBorder="1" applyAlignment="1">
      <alignment horizontal="center"/>
    </xf>
    <xf numFmtId="168" fontId="11" fillId="24" borderId="0" xfId="40" applyNumberFormat="1" applyFont="1" applyFill="1" applyBorder="1" applyAlignment="1">
      <alignment horizontal="right" wrapText="1" indent="2"/>
    </xf>
    <xf numFmtId="168" fontId="11" fillId="27" borderId="0" xfId="40" applyNumberFormat="1" applyFont="1" applyFill="1" applyBorder="1" applyAlignment="1">
      <alignment horizontal="right" wrapText="1" indent="2"/>
    </xf>
    <xf numFmtId="167" fontId="11" fillId="24" borderId="0" xfId="40" applyNumberFormat="1" applyFont="1" applyFill="1" applyBorder="1" applyAlignment="1">
      <alignment horizontal="right" wrapText="1" indent="2"/>
    </xf>
    <xf numFmtId="167" fontId="11" fillId="27" borderId="0" xfId="40" applyNumberFormat="1" applyFont="1" applyFill="1" applyBorder="1" applyAlignment="1">
      <alignment horizontal="right" wrapText="1" indent="2"/>
    </xf>
    <xf numFmtId="167" fontId="100" fillId="24" borderId="0" xfId="40" applyNumberFormat="1" applyFont="1" applyFill="1" applyBorder="1" applyAlignment="1">
      <alignment horizontal="right" wrapText="1" indent="2"/>
    </xf>
    <xf numFmtId="167" fontId="100" fillId="27" borderId="0" xfId="40" applyNumberFormat="1" applyFont="1" applyFill="1" applyBorder="1" applyAlignment="1">
      <alignment horizontal="right" wrapText="1" indent="2"/>
    </xf>
    <xf numFmtId="167" fontId="100" fillId="26" borderId="0" xfId="62" applyNumberFormat="1" applyFont="1" applyFill="1" applyBorder="1" applyAlignment="1">
      <alignment horizontal="right" indent="2"/>
    </xf>
    <xf numFmtId="167" fontId="100" fillId="25" borderId="0" xfId="62" applyNumberFormat="1" applyFont="1" applyFill="1" applyBorder="1" applyAlignment="1">
      <alignment horizontal="right" indent="2"/>
    </xf>
    <xf numFmtId="0" fontId="10" fillId="25" borderId="25" xfId="0" applyFont="1" applyFill="1" applyBorder="1" applyAlignment="1">
      <alignment horizontal="right" indent="6"/>
    </xf>
    <xf numFmtId="0" fontId="15" fillId="0" borderId="0" xfId="62" applyFont="1" applyBorder="1" applyAlignment="1">
      <alignment vertical="justify" wrapText="1"/>
    </xf>
    <xf numFmtId="0" fontId="10" fillId="25" borderId="25" xfId="0" applyFont="1" applyFill="1" applyBorder="1" applyAlignment="1">
      <alignment horizontal="left" indent="6"/>
    </xf>
    <xf numFmtId="0" fontId="49" fillId="26" borderId="22" xfId="0" applyFont="1" applyFill="1" applyBorder="1" applyAlignment="1">
      <alignment horizontal="left" vertical="center"/>
    </xf>
    <xf numFmtId="0" fontId="49" fillId="26" borderId="23" xfId="0" applyFont="1" applyFill="1" applyBorder="1" applyAlignment="1">
      <alignment horizontal="left" vertical="center"/>
    </xf>
    <xf numFmtId="0" fontId="49" fillId="26" borderId="24" xfId="0" applyFont="1" applyFill="1" applyBorder="1" applyAlignment="1">
      <alignment horizontal="left" vertical="center"/>
    </xf>
    <xf numFmtId="0" fontId="49" fillId="26" borderId="22" xfId="62" applyFont="1" applyFill="1" applyBorder="1" applyAlignment="1">
      <alignment horizontal="left" vertical="top"/>
    </xf>
    <xf numFmtId="0" fontId="49" fillId="26" borderId="23" xfId="62" applyFont="1" applyFill="1" applyBorder="1" applyAlignment="1">
      <alignment horizontal="left" vertical="top"/>
    </xf>
    <xf numFmtId="0" fontId="49" fillId="26" borderId="24" xfId="62" applyFont="1" applyFill="1" applyBorder="1" applyAlignment="1">
      <alignment horizontal="left" vertical="top"/>
    </xf>
    <xf numFmtId="0" fontId="11" fillId="25" borderId="0" xfId="0" applyNumberFormat="1" applyFont="1" applyFill="1" applyBorder="1" applyAlignment="1">
      <alignment horizontal="right"/>
    </xf>
    <xf numFmtId="0" fontId="15" fillId="25" borderId="0" xfId="0" applyFont="1" applyFill="1" applyBorder="1" applyAlignment="1">
      <alignment horizontal="right"/>
    </xf>
    <xf numFmtId="0" fontId="1" fillId="0" borderId="0" xfId="62" applyBorder="1" applyAlignment="1">
      <alignment vertical="top" wrapText="1"/>
    </xf>
    <xf numFmtId="0" fontId="1" fillId="0" borderId="0" xfId="62" applyAlignment="1">
      <alignment vertical="top" wrapText="1"/>
    </xf>
    <xf numFmtId="0" fontId="10" fillId="25" borderId="20" xfId="62" applyFont="1" applyFill="1" applyBorder="1" applyAlignment="1">
      <alignment horizontal="center" vertical="center"/>
    </xf>
    <xf numFmtId="0" fontId="10" fillId="25" borderId="20" xfId="62" applyFont="1" applyFill="1" applyBorder="1" applyAlignment="1">
      <alignment horizontal="center"/>
    </xf>
    <xf numFmtId="0" fontId="10" fillId="25" borderId="12" xfId="62" applyFont="1" applyFill="1" applyBorder="1" applyAlignment="1">
      <alignment horizontal="center"/>
    </xf>
    <xf numFmtId="0" fontId="11" fillId="24" borderId="0" xfId="40" applyFont="1" applyFill="1" applyBorder="1" applyAlignment="1">
      <alignment horizontal="left" indent="1"/>
    </xf>
    <xf numFmtId="165" fontId="11" fillId="25" borderId="0" xfId="0" applyNumberFormat="1" applyFont="1" applyFill="1" applyBorder="1" applyAlignment="1">
      <alignment horizontal="right" indent="2"/>
    </xf>
    <xf numFmtId="165" fontId="11" fillId="26" borderId="0" xfId="0" applyNumberFormat="1" applyFont="1" applyFill="1" applyBorder="1" applyAlignment="1">
      <alignment horizontal="right" indent="2"/>
    </xf>
    <xf numFmtId="169" fontId="11" fillId="27" borderId="0" xfId="40" applyNumberFormat="1" applyFont="1" applyFill="1" applyBorder="1" applyAlignment="1">
      <alignment horizontal="right" wrapText="1" indent="2"/>
    </xf>
    <xf numFmtId="169" fontId="11" fillId="24" borderId="0" xfId="40" applyNumberFormat="1" applyFont="1" applyFill="1" applyBorder="1" applyAlignment="1">
      <alignment horizontal="right" wrapText="1" indent="2"/>
    </xf>
    <xf numFmtId="0" fontId="10" fillId="24" borderId="0" xfId="40" applyFont="1" applyFill="1" applyBorder="1" applyAlignment="1">
      <alignment horizontal="left" wrapText="1"/>
    </xf>
    <xf numFmtId="0" fontId="10" fillId="24" borderId="0" xfId="40" applyFont="1" applyFill="1" applyBorder="1" applyAlignment="1">
      <alignment horizontal="left" indent="2"/>
    </xf>
    <xf numFmtId="168" fontId="10" fillId="24" borderId="0" xfId="40" applyNumberFormat="1" applyFont="1" applyFill="1" applyBorder="1" applyAlignment="1">
      <alignment horizontal="right" wrapText="1" indent="2"/>
    </xf>
    <xf numFmtId="168" fontId="10" fillId="27" borderId="0" xfId="40" applyNumberFormat="1" applyFont="1" applyFill="1" applyBorder="1" applyAlignment="1">
      <alignment horizontal="right" wrapText="1" indent="2"/>
    </xf>
    <xf numFmtId="169" fontId="35" fillId="24" borderId="0" xfId="40" applyNumberFormat="1" applyFont="1" applyFill="1" applyBorder="1" applyAlignment="1">
      <alignment horizontal="right" wrapText="1" indent="2"/>
    </xf>
    <xf numFmtId="169" fontId="35" fillId="27" borderId="0" xfId="40" applyNumberFormat="1" applyFont="1" applyFill="1" applyBorder="1" applyAlignment="1">
      <alignment horizontal="right" wrapText="1" indent="2"/>
    </xf>
    <xf numFmtId="168" fontId="103" fillId="24" borderId="0" xfId="40" applyNumberFormat="1" applyFont="1" applyFill="1" applyBorder="1" applyAlignment="1">
      <alignment horizontal="right" wrapText="1" indent="2"/>
    </xf>
    <xf numFmtId="168" fontId="103" fillId="27" borderId="0" xfId="40" applyNumberFormat="1" applyFont="1" applyFill="1" applyBorder="1" applyAlignment="1">
      <alignment horizontal="right" wrapText="1" indent="2"/>
    </xf>
    <xf numFmtId="167" fontId="11" fillId="29" borderId="0" xfId="60" applyNumberFormat="1" applyFont="1" applyFill="1" applyBorder="1" applyAlignment="1">
      <alignment horizontal="right" wrapText="1" indent="2"/>
    </xf>
    <xf numFmtId="167" fontId="11" fillId="30" borderId="0" xfId="60" applyNumberFormat="1" applyFont="1" applyFill="1" applyBorder="1" applyAlignment="1">
      <alignment horizontal="right" wrapText="1" indent="2"/>
    </xf>
    <xf numFmtId="167" fontId="100" fillId="25" borderId="0" xfId="0" applyNumberFormat="1" applyFont="1" applyFill="1" applyBorder="1" applyAlignment="1">
      <alignment horizontal="right" indent="2"/>
    </xf>
    <xf numFmtId="167" fontId="100" fillId="26" borderId="0" xfId="0" applyNumberFormat="1" applyFont="1" applyFill="1" applyBorder="1" applyAlignment="1">
      <alignment horizontal="right" indent="2"/>
    </xf>
    <xf numFmtId="0" fontId="10" fillId="25" borderId="10" xfId="0" applyFont="1" applyFill="1" applyBorder="1" applyAlignment="1">
      <alignment horizontal="center"/>
    </xf>
    <xf numFmtId="0" fontId="100" fillId="25" borderId="0" xfId="0" applyFont="1" applyFill="1" applyBorder="1" applyAlignment="1">
      <alignment horizontal="left"/>
    </xf>
    <xf numFmtId="0" fontId="15" fillId="25" borderId="0" xfId="0" applyFont="1" applyFill="1" applyBorder="1" applyAlignment="1">
      <alignment vertical="justify" wrapText="1"/>
    </xf>
    <xf numFmtId="0" fontId="0" fillId="25" borderId="0" xfId="0" applyFill="1" applyBorder="1" applyAlignment="1">
      <alignment vertical="justify" wrapText="1"/>
    </xf>
    <xf numFmtId="0" fontId="10" fillId="25" borderId="18" xfId="0" applyFont="1" applyFill="1" applyBorder="1" applyAlignment="1">
      <alignment horizontal="center" vertical="center"/>
    </xf>
    <xf numFmtId="0" fontId="10" fillId="25" borderId="17" xfId="0" applyFont="1" applyFill="1" applyBorder="1" applyAlignment="1">
      <alignment horizontal="center"/>
    </xf>
    <xf numFmtId="0" fontId="10" fillId="25" borderId="15" xfId="0" applyFont="1" applyFill="1" applyBorder="1" applyAlignment="1">
      <alignment horizontal="center"/>
    </xf>
    <xf numFmtId="0" fontId="10" fillId="25" borderId="12" xfId="0" applyFont="1" applyFill="1" applyBorder="1" applyAlignment="1">
      <alignment horizontal="center"/>
    </xf>
    <xf numFmtId="0" fontId="106" fillId="25" borderId="0" xfId="0" applyFont="1" applyFill="1" applyBorder="1" applyAlignment="1">
      <alignment horizontal="center"/>
    </xf>
    <xf numFmtId="0" fontId="15" fillId="25" borderId="0" xfId="62" applyNumberFormat="1" applyFont="1" applyFill="1" applyBorder="1" applyAlignment="1">
      <alignment horizontal="justify" wrapText="1"/>
    </xf>
    <xf numFmtId="0" fontId="49" fillId="26" borderId="22" xfId="0" applyFont="1" applyFill="1" applyBorder="1" applyAlignment="1">
      <alignment horizontal="left"/>
    </xf>
    <xf numFmtId="0" fontId="49" fillId="26" borderId="23" xfId="0" applyFont="1" applyFill="1" applyBorder="1" applyAlignment="1">
      <alignment horizontal="left"/>
    </xf>
    <xf numFmtId="0" fontId="49" fillId="26" borderId="24" xfId="0" applyFont="1" applyFill="1" applyBorder="1" applyAlignment="1">
      <alignment horizontal="left"/>
    </xf>
    <xf numFmtId="0" fontId="15" fillId="25" borderId="15" xfId="62" applyFont="1" applyFill="1" applyBorder="1" applyAlignment="1">
      <alignment horizontal="center"/>
    </xf>
    <xf numFmtId="0" fontId="15" fillId="25" borderId="0" xfId="62" applyFont="1" applyFill="1" applyBorder="1" applyAlignment="1">
      <alignment vertical="top"/>
    </xf>
    <xf numFmtId="0" fontId="1" fillId="25" borderId="0" xfId="62" applyFill="1" applyBorder="1" applyAlignment="1">
      <alignment vertical="top"/>
    </xf>
    <xf numFmtId="0" fontId="1" fillId="25" borderId="0" xfId="62" applyFill="1" applyAlignment="1">
      <alignment vertical="top"/>
    </xf>
    <xf numFmtId="165" fontId="22" fillId="25" borderId="0" xfId="0" applyNumberFormat="1" applyFont="1" applyFill="1" applyBorder="1" applyAlignment="1">
      <alignment horizontal="right" indent="2"/>
    </xf>
    <xf numFmtId="165" fontId="22" fillId="26" borderId="0" xfId="0" applyNumberFormat="1" applyFont="1" applyFill="1" applyBorder="1" applyAlignment="1">
      <alignment horizontal="right" indent="2"/>
    </xf>
    <xf numFmtId="165" fontId="100" fillId="25" borderId="0" xfId="0" applyNumberFormat="1" applyFont="1" applyFill="1" applyBorder="1" applyAlignment="1">
      <alignment horizontal="right" indent="2"/>
    </xf>
    <xf numFmtId="165" fontId="100" fillId="26" borderId="0" xfId="0" applyNumberFormat="1" applyFont="1" applyFill="1" applyBorder="1" applyAlignment="1">
      <alignment horizontal="right" indent="2"/>
    </xf>
    <xf numFmtId="165" fontId="11" fillId="24" borderId="0" xfId="40" applyNumberFormat="1" applyFont="1" applyFill="1" applyBorder="1" applyAlignment="1">
      <alignment horizontal="right" wrapText="1" indent="2"/>
    </xf>
    <xf numFmtId="165" fontId="11" fillId="27" borderId="0" xfId="40" applyNumberFormat="1" applyFont="1" applyFill="1" applyBorder="1" applyAlignment="1">
      <alignment horizontal="right" wrapText="1" indent="2"/>
    </xf>
    <xf numFmtId="0" fontId="2" fillId="25" borderId="0" xfId="0" applyFont="1" applyFill="1" applyBorder="1" applyAlignment="1">
      <alignment horizontal="right" indent="2"/>
    </xf>
    <xf numFmtId="0" fontId="2" fillId="26" borderId="0" xfId="0" applyFont="1" applyFill="1" applyBorder="1" applyAlignment="1">
      <alignment horizontal="right" indent="2"/>
    </xf>
    <xf numFmtId="0" fontId="15" fillId="0" borderId="0" xfId="0" applyFont="1" applyBorder="1" applyAlignment="1">
      <alignment vertical="justify" wrapText="1"/>
    </xf>
    <xf numFmtId="0" fontId="0" fillId="0" borderId="0" xfId="0" applyBorder="1" applyAlignment="1">
      <alignment vertical="justify" wrapText="1"/>
    </xf>
    <xf numFmtId="0" fontId="0" fillId="0" borderId="0" xfId="0" applyAlignment="1">
      <alignment vertical="justify" wrapText="1"/>
    </xf>
    <xf numFmtId="0" fontId="10" fillId="25" borderId="25" xfId="62" applyFont="1" applyFill="1" applyBorder="1" applyAlignment="1">
      <alignment horizontal="left" indent="6"/>
    </xf>
    <xf numFmtId="0" fontId="15" fillId="25" borderId="0" xfId="62" applyFont="1" applyFill="1" applyBorder="1" applyAlignment="1">
      <alignment horizontal="left" vertical="top"/>
    </xf>
    <xf numFmtId="0" fontId="110" fillId="25" borderId="31" xfId="62" applyFont="1" applyFill="1" applyBorder="1" applyAlignment="1">
      <alignment horizontal="center" vertical="center"/>
    </xf>
    <xf numFmtId="0" fontId="110" fillId="25" borderId="32" xfId="62" applyFont="1" applyFill="1" applyBorder="1" applyAlignment="1">
      <alignment horizontal="center" vertical="center"/>
    </xf>
    <xf numFmtId="0" fontId="15" fillId="25" borderId="0" xfId="62" applyFont="1" applyFill="1" applyBorder="1" applyAlignment="1">
      <alignment horizontal="justify" wrapText="1"/>
    </xf>
    <xf numFmtId="0" fontId="28" fillId="25" borderId="0" xfId="62" applyFont="1" applyFill="1" applyBorder="1" applyAlignment="1">
      <alignment wrapText="1"/>
    </xf>
    <xf numFmtId="0" fontId="15" fillId="25" borderId="0" xfId="62" applyFont="1" applyFill="1" applyBorder="1" applyAlignment="1">
      <alignment wrapText="1"/>
    </xf>
    <xf numFmtId="0" fontId="61" fillId="25" borderId="0" xfId="62" applyFont="1" applyFill="1" applyBorder="1" applyAlignment="1">
      <alignment horizontal="justify" vertical="center" wrapText="1"/>
    </xf>
    <xf numFmtId="0" fontId="105" fillId="26" borderId="22" xfId="62" applyFont="1" applyFill="1" applyBorder="1" applyAlignment="1">
      <alignment horizontal="left" vertical="center"/>
    </xf>
    <xf numFmtId="0" fontId="105" fillId="26" borderId="23" xfId="62" applyFont="1" applyFill="1" applyBorder="1" applyAlignment="1">
      <alignment horizontal="left" vertical="center"/>
    </xf>
    <xf numFmtId="0" fontId="105" fillId="26" borderId="24" xfId="62" applyFont="1" applyFill="1" applyBorder="1" applyAlignment="1">
      <alignment horizontal="left" vertical="center"/>
    </xf>
    <xf numFmtId="0" fontId="8" fillId="25" borderId="30" xfId="0" applyFont="1" applyFill="1" applyBorder="1" applyAlignment="1">
      <alignment horizontal="left"/>
    </xf>
    <xf numFmtId="0" fontId="8" fillId="25" borderId="29" xfId="0" applyFont="1" applyFill="1" applyBorder="1" applyAlignment="1">
      <alignment horizontal="left"/>
    </xf>
    <xf numFmtId="0" fontId="15" fillId="25" borderId="0" xfId="0" applyFont="1" applyFill="1" applyBorder="1" applyAlignment="1">
      <alignment horizontal="left" vertical="top"/>
    </xf>
    <xf numFmtId="0" fontId="4" fillId="25" borderId="0" xfId="0" applyFont="1" applyFill="1" applyBorder="1"/>
    <xf numFmtId="0" fontId="7" fillId="25" borderId="17" xfId="0" applyFont="1" applyFill="1" applyBorder="1" applyAlignment="1">
      <alignment horizontal="center"/>
    </xf>
    <xf numFmtId="0" fontId="10" fillId="26" borderId="25" xfId="0" applyFont="1" applyFill="1" applyBorder="1" applyAlignment="1">
      <alignment horizontal="right" indent="6"/>
    </xf>
    <xf numFmtId="0" fontId="105" fillId="26" borderId="22" xfId="0" applyFont="1" applyFill="1" applyBorder="1" applyAlignment="1">
      <alignment horizontal="left" vertical="center"/>
    </xf>
    <xf numFmtId="0" fontId="105" fillId="26" borderId="23" xfId="0" applyFont="1" applyFill="1" applyBorder="1" applyAlignment="1">
      <alignment horizontal="left" vertical="center"/>
    </xf>
    <xf numFmtId="0" fontId="105" fillId="26" borderId="24" xfId="0" applyFont="1" applyFill="1" applyBorder="1" applyAlignment="1">
      <alignment horizontal="left" vertical="center"/>
    </xf>
    <xf numFmtId="0" fontId="28" fillId="24" borderId="0" xfId="40" applyFont="1" applyFill="1" applyBorder="1" applyAlignment="1">
      <alignment horizontal="justify" vertical="center" wrapText="1"/>
    </xf>
    <xf numFmtId="0" fontId="15" fillId="24" borderId="0" xfId="40" applyFont="1" applyFill="1" applyBorder="1" applyAlignment="1">
      <alignment horizontal="justify" vertical="center" wrapText="1"/>
    </xf>
    <xf numFmtId="0" fontId="15" fillId="24" borderId="0" xfId="40" applyFont="1" applyFill="1" applyBorder="1" applyAlignment="1">
      <alignment horizontal="justify" vertical="top" wrapText="1"/>
    </xf>
    <xf numFmtId="0" fontId="2" fillId="25" borderId="0" xfId="0" applyNumberFormat="1" applyFont="1" applyFill="1" applyBorder="1" applyAlignment="1">
      <alignment horizontal="left"/>
    </xf>
    <xf numFmtId="0" fontId="2" fillId="25" borderId="0" xfId="0" applyNumberFormat="1" applyFont="1" applyFill="1" applyBorder="1" applyAlignment="1">
      <alignment horizontal="right"/>
    </xf>
    <xf numFmtId="167" fontId="100" fillId="26" borderId="10" xfId="0" applyNumberFormat="1" applyFont="1" applyFill="1" applyBorder="1" applyAlignment="1">
      <alignment horizontal="right" indent="2"/>
    </xf>
    <xf numFmtId="167" fontId="100" fillId="26" borderId="10" xfId="0" applyNumberFormat="1" applyFont="1" applyFill="1" applyBorder="1" applyAlignment="1">
      <alignment horizontal="right" indent="3"/>
    </xf>
    <xf numFmtId="0" fontId="10" fillId="25" borderId="25" xfId="0" applyFont="1" applyFill="1" applyBorder="1" applyAlignment="1">
      <alignment horizontal="left"/>
    </xf>
    <xf numFmtId="0" fontId="15" fillId="25" borderId="0" xfId="0" applyFont="1" applyFill="1" applyBorder="1" applyAlignment="1">
      <alignment horizontal="center"/>
    </xf>
    <xf numFmtId="0" fontId="0" fillId="0" borderId="0" xfId="0" applyBorder="1"/>
    <xf numFmtId="0" fontId="10" fillId="25" borderId="20" xfId="0" applyFont="1" applyFill="1" applyBorder="1" applyAlignment="1">
      <alignment horizontal="center" vertical="center"/>
    </xf>
    <xf numFmtId="0" fontId="10" fillId="25" borderId="17" xfId="0" applyFont="1" applyFill="1" applyBorder="1" applyAlignment="1">
      <alignment horizontal="center" vertical="center"/>
    </xf>
    <xf numFmtId="0" fontId="10" fillId="25" borderId="18" xfId="0" applyFont="1" applyFill="1" applyBorder="1" applyAlignment="1">
      <alignment horizontal="center"/>
    </xf>
    <xf numFmtId="0" fontId="105" fillId="26" borderId="34" xfId="0" applyFont="1" applyFill="1" applyBorder="1" applyAlignment="1">
      <alignment horizontal="left" vertical="center"/>
    </xf>
    <xf numFmtId="0" fontId="105" fillId="26" borderId="35" xfId="0" applyFont="1" applyFill="1" applyBorder="1" applyAlignment="1">
      <alignment horizontal="left" vertical="center"/>
    </xf>
    <xf numFmtId="0" fontId="105" fillId="26" borderId="36" xfId="0" applyFont="1" applyFill="1" applyBorder="1" applyAlignment="1">
      <alignment horizontal="left" vertical="center"/>
    </xf>
    <xf numFmtId="0" fontId="10" fillId="27" borderId="0" xfId="40" applyFont="1" applyFill="1" applyBorder="1" applyAlignment="1">
      <alignment horizontal="left" indent="1"/>
    </xf>
    <xf numFmtId="167" fontId="10" fillId="27" borderId="0" xfId="40" applyNumberFormat="1" applyFont="1" applyFill="1" applyBorder="1" applyAlignment="1">
      <alignment horizontal="right" wrapText="1" indent="2"/>
    </xf>
    <xf numFmtId="167" fontId="10" fillId="27" borderId="0" xfId="40" applyNumberFormat="1" applyFont="1" applyFill="1" applyBorder="1" applyAlignment="1">
      <alignment horizontal="right" wrapText="1" indent="3"/>
    </xf>
    <xf numFmtId="167" fontId="11" fillId="27" borderId="0" xfId="40" applyNumberFormat="1" applyFont="1" applyFill="1" applyBorder="1" applyAlignment="1">
      <alignment horizontal="right" wrapText="1" indent="3"/>
    </xf>
    <xf numFmtId="49" fontId="10" fillId="25" borderId="15" xfId="0" applyNumberFormat="1" applyFont="1" applyFill="1" applyBorder="1" applyAlignment="1">
      <alignment horizontal="center" vertical="center"/>
    </xf>
    <xf numFmtId="0" fontId="10" fillId="25" borderId="37" xfId="0" applyFont="1" applyFill="1" applyBorder="1" applyAlignment="1">
      <alignment horizontal="left" vertical="center" wrapText="1"/>
    </xf>
    <xf numFmtId="0" fontId="10" fillId="25" borderId="38" xfId="0" applyFont="1" applyFill="1" applyBorder="1" applyAlignment="1">
      <alignment horizontal="left" vertical="center" wrapText="1"/>
    </xf>
    <xf numFmtId="0" fontId="10" fillId="25" borderId="39" xfId="0" applyFont="1" applyFill="1" applyBorder="1" applyAlignment="1">
      <alignment horizontal="left" vertical="center" wrapText="1"/>
    </xf>
    <xf numFmtId="0" fontId="49" fillId="26" borderId="34" xfId="0" applyFont="1" applyFill="1" applyBorder="1" applyAlignment="1">
      <alignment horizontal="left" vertical="center"/>
    </xf>
    <xf numFmtId="0" fontId="49" fillId="26" borderId="35" xfId="0" applyFont="1" applyFill="1" applyBorder="1" applyAlignment="1">
      <alignment horizontal="left" vertical="center"/>
    </xf>
    <xf numFmtId="0" fontId="49" fillId="26" borderId="36" xfId="0" applyFont="1" applyFill="1" applyBorder="1" applyAlignment="1">
      <alignment horizontal="left" vertical="center"/>
    </xf>
    <xf numFmtId="49" fontId="10" fillId="25" borderId="15" xfId="0" applyNumberFormat="1" applyFont="1" applyFill="1" applyBorder="1" applyAlignment="1">
      <alignment horizontal="center" vertical="center" wrapText="1"/>
    </xf>
    <xf numFmtId="0" fontId="10" fillId="25" borderId="15" xfId="0" applyFont="1" applyFill="1" applyBorder="1" applyAlignment="1">
      <alignment horizontal="center" vertical="center"/>
    </xf>
    <xf numFmtId="0" fontId="100" fillId="25" borderId="0" xfId="0" applyFont="1" applyFill="1" applyBorder="1" applyAlignment="1">
      <alignment vertical="distributed"/>
    </xf>
    <xf numFmtId="3" fontId="100" fillId="25" borderId="10" xfId="0" applyNumberFormat="1" applyFont="1" applyFill="1" applyBorder="1" applyAlignment="1">
      <alignment horizontal="right" vertical="distributed" indent="1"/>
    </xf>
    <xf numFmtId="167" fontId="103" fillId="25" borderId="0" xfId="0" applyNumberFormat="1" applyFont="1" applyFill="1" applyBorder="1" applyAlignment="1">
      <alignment horizontal="right" indent="1"/>
    </xf>
    <xf numFmtId="0" fontId="10" fillId="25" borderId="15" xfId="0" applyNumberFormat="1" applyFont="1" applyFill="1" applyBorder="1" applyAlignment="1">
      <alignment horizontal="center" vertical="center" wrapText="1"/>
    </xf>
    <xf numFmtId="0" fontId="10" fillId="25" borderId="10" xfId="0" applyNumberFormat="1" applyFont="1" applyFill="1" applyBorder="1" applyAlignment="1">
      <alignment horizontal="center" vertical="center" wrapText="1"/>
    </xf>
    <xf numFmtId="49" fontId="10" fillId="25" borderId="10" xfId="0" applyNumberFormat="1" applyFont="1" applyFill="1" applyBorder="1" applyAlignment="1">
      <alignment horizontal="center" vertical="center" wrapText="1"/>
    </xf>
    <xf numFmtId="3" fontId="11" fillId="25" borderId="0" xfId="0" applyNumberFormat="1" applyFont="1" applyFill="1" applyAlignment="1">
      <alignment horizontal="right" indent="1"/>
    </xf>
    <xf numFmtId="3" fontId="10" fillId="25" borderId="0" xfId="0" applyNumberFormat="1" applyFont="1" applyFill="1" applyAlignment="1">
      <alignment horizontal="right" indent="1"/>
    </xf>
    <xf numFmtId="3" fontId="11" fillId="25" borderId="0" xfId="0" applyNumberFormat="1" applyFont="1" applyFill="1" applyBorder="1" applyAlignment="1">
      <alignment horizontal="right" indent="1"/>
    </xf>
    <xf numFmtId="3" fontId="10" fillId="25" borderId="0" xfId="0" applyNumberFormat="1" applyFont="1" applyFill="1" applyBorder="1" applyAlignment="1">
      <alignment horizontal="right" indent="1"/>
    </xf>
    <xf numFmtId="49" fontId="10" fillId="25" borderId="15" xfId="0" applyNumberFormat="1" applyFont="1" applyFill="1" applyBorder="1" applyAlignment="1">
      <alignment horizontal="left" vertical="center" indent="2"/>
    </xf>
    <xf numFmtId="3" fontId="100" fillId="25" borderId="0" xfId="57" applyNumberFormat="1" applyFont="1" applyFill="1" applyBorder="1" applyAlignment="1">
      <alignment horizontal="right" indent="3"/>
    </xf>
    <xf numFmtId="3" fontId="100" fillId="25" borderId="0" xfId="0" applyNumberFormat="1" applyFont="1" applyFill="1" applyBorder="1" applyAlignment="1">
      <alignment horizontal="right" indent="4"/>
    </xf>
    <xf numFmtId="3" fontId="100" fillId="25" borderId="0" xfId="0" applyNumberFormat="1" applyFont="1" applyFill="1" applyBorder="1" applyAlignment="1">
      <alignment horizontal="right" indent="6"/>
    </xf>
    <xf numFmtId="3" fontId="11" fillId="26" borderId="0" xfId="57" applyNumberFormat="1" applyFont="1" applyFill="1" applyBorder="1" applyAlignment="1">
      <alignment horizontal="right" indent="3"/>
    </xf>
    <xf numFmtId="3" fontId="11" fillId="26" borderId="0" xfId="0" applyNumberFormat="1" applyFont="1" applyFill="1" applyBorder="1" applyAlignment="1">
      <alignment horizontal="right" indent="4"/>
    </xf>
    <xf numFmtId="3" fontId="11" fillId="26" borderId="0" xfId="0" applyNumberFormat="1" applyFont="1" applyFill="1" applyBorder="1" applyAlignment="1">
      <alignment horizontal="right" indent="6"/>
    </xf>
    <xf numFmtId="3" fontId="100" fillId="25" borderId="10" xfId="57" applyNumberFormat="1" applyFont="1" applyFill="1" applyBorder="1" applyAlignment="1">
      <alignment horizontal="right" indent="3"/>
    </xf>
    <xf numFmtId="3" fontId="100" fillId="25" borderId="10" xfId="0" applyNumberFormat="1" applyFont="1" applyFill="1" applyBorder="1" applyAlignment="1">
      <alignment horizontal="right" indent="4"/>
    </xf>
    <xf numFmtId="3" fontId="100" fillId="25" borderId="10" xfId="0" applyNumberFormat="1" applyFont="1" applyFill="1" applyBorder="1" applyAlignment="1">
      <alignment horizontal="right" indent="6"/>
    </xf>
    <xf numFmtId="3" fontId="100" fillId="25" borderId="0" xfId="0" applyNumberFormat="1" applyFont="1" applyFill="1" applyBorder="1" applyAlignment="1">
      <alignment horizontal="right" vertical="center" indent="4"/>
    </xf>
    <xf numFmtId="3" fontId="100" fillId="25" borderId="0" xfId="0" applyNumberFormat="1" applyFont="1" applyFill="1" applyBorder="1" applyAlignment="1">
      <alignment horizontal="right" vertical="center" indent="6"/>
    </xf>
    <xf numFmtId="0" fontId="11" fillId="0" borderId="0" xfId="0" applyFont="1" applyFill="1" applyBorder="1" applyAlignment="1">
      <alignment horizontal="right"/>
    </xf>
    <xf numFmtId="0" fontId="118" fillId="25" borderId="44" xfId="63" applyFont="1" applyFill="1" applyBorder="1" applyAlignment="1">
      <alignment horizontal="center" vertical="center"/>
    </xf>
    <xf numFmtId="0" fontId="118" fillId="25" borderId="45" xfId="63" applyFont="1" applyFill="1" applyBorder="1" applyAlignment="1">
      <alignment horizontal="center" vertical="center"/>
    </xf>
    <xf numFmtId="0" fontId="10" fillId="25" borderId="25" xfId="63" applyFont="1" applyFill="1" applyBorder="1" applyAlignment="1">
      <alignment horizontal="left" indent="6"/>
    </xf>
    <xf numFmtId="0" fontId="49" fillId="26" borderId="41" xfId="63" applyFont="1" applyFill="1" applyBorder="1" applyAlignment="1">
      <alignment horizontal="left" vertical="center"/>
    </xf>
    <xf numFmtId="0" fontId="49" fillId="26" borderId="42" xfId="63" applyFont="1" applyFill="1" applyBorder="1" applyAlignment="1">
      <alignment horizontal="left" vertical="center"/>
    </xf>
    <xf numFmtId="0" fontId="49" fillId="26" borderId="43" xfId="63" applyFont="1" applyFill="1" applyBorder="1" applyAlignment="1">
      <alignment horizontal="left" vertical="center"/>
    </xf>
    <xf numFmtId="0" fontId="10" fillId="25" borderId="25" xfId="62" applyFont="1" applyFill="1" applyBorder="1" applyAlignment="1">
      <alignment horizontal="right" indent="6"/>
    </xf>
    <xf numFmtId="0" fontId="11" fillId="25" borderId="0" xfId="62" applyNumberFormat="1" applyFont="1" applyFill="1" applyBorder="1" applyAlignment="1">
      <alignment horizontal="left"/>
    </xf>
    <xf numFmtId="0" fontId="15" fillId="24" borderId="0" xfId="40" applyFont="1" applyFill="1" applyBorder="1" applyAlignment="1">
      <alignment horizontal="left" vertical="top"/>
    </xf>
    <xf numFmtId="0" fontId="10" fillId="0" borderId="15" xfId="53" applyFont="1" applyBorder="1" applyAlignment="1">
      <alignment horizontal="center" vertical="center" wrapText="1"/>
    </xf>
    <xf numFmtId="0" fontId="15" fillId="27" borderId="0" xfId="40" applyFont="1" applyFill="1" applyBorder="1" applyAlignment="1">
      <alignment horizontal="justify" vertical="center"/>
    </xf>
    <xf numFmtId="0" fontId="49" fillId="26" borderId="41" xfId="62" applyFont="1" applyFill="1" applyBorder="1" applyAlignment="1">
      <alignment horizontal="left" vertical="center" wrapText="1"/>
    </xf>
    <xf numFmtId="0" fontId="49" fillId="26" borderId="42" xfId="62" applyFont="1" applyFill="1" applyBorder="1" applyAlignment="1">
      <alignment horizontal="left" vertical="center" wrapText="1"/>
    </xf>
    <xf numFmtId="0" fontId="49" fillId="26" borderId="43" xfId="62" applyFont="1" applyFill="1" applyBorder="1" applyAlignment="1">
      <alignment horizontal="left" vertical="center" wrapText="1"/>
    </xf>
    <xf numFmtId="2" fontId="100" fillId="24" borderId="0" xfId="40" applyNumberFormat="1" applyFont="1" applyFill="1" applyBorder="1" applyAlignment="1">
      <alignment horizontal="center" vertical="center" wrapText="1"/>
    </xf>
    <xf numFmtId="0" fontId="100" fillId="24" borderId="0" xfId="40" applyFont="1" applyFill="1" applyBorder="1" applyAlignment="1">
      <alignment vertical="center" wrapText="1"/>
    </xf>
    <xf numFmtId="0" fontId="101" fillId="0" borderId="0" xfId="62" applyFont="1" applyAlignment="1">
      <alignment vertical="center" wrapText="1"/>
    </xf>
    <xf numFmtId="164" fontId="11" fillId="27" borderId="0" xfId="40" applyNumberFormat="1" applyFont="1" applyFill="1" applyBorder="1" applyAlignment="1">
      <alignment horizontal="center" wrapText="1"/>
    </xf>
    <xf numFmtId="164" fontId="15" fillId="24" borderId="0" xfId="40" applyNumberFormat="1" applyFont="1" applyFill="1" applyBorder="1" applyAlignment="1">
      <alignment horizontal="right" wrapText="1"/>
    </xf>
    <xf numFmtId="0" fontId="15" fillId="24" borderId="0" xfId="40" applyFont="1" applyFill="1" applyBorder="1" applyAlignment="1">
      <alignment vertical="justify" wrapText="1"/>
    </xf>
    <xf numFmtId="0" fontId="12" fillId="0" borderId="0" xfId="62" applyFont="1" applyBorder="1" applyAlignment="1">
      <alignment vertical="justify" wrapText="1"/>
    </xf>
    <xf numFmtId="0" fontId="12" fillId="0" borderId="0" xfId="62" applyFont="1" applyAlignment="1">
      <alignment vertical="justify" wrapText="1"/>
    </xf>
    <xf numFmtId="0" fontId="100" fillId="25" borderId="0" xfId="62" applyFont="1" applyFill="1" applyBorder="1" applyAlignment="1">
      <alignment horizontal="left" vertical="center"/>
    </xf>
    <xf numFmtId="0" fontId="8" fillId="25" borderId="0" xfId="0" applyFont="1" applyFill="1" applyBorder="1" applyAlignment="1">
      <alignment horizontal="left"/>
    </xf>
    <xf numFmtId="0" fontId="10" fillId="25" borderId="19" xfId="0" applyFont="1" applyFill="1" applyBorder="1" applyAlignment="1">
      <alignment horizontal="center"/>
    </xf>
    <xf numFmtId="0" fontId="49" fillId="26" borderId="41" xfId="0" applyFont="1" applyFill="1" applyBorder="1" applyAlignment="1">
      <alignment horizontal="left" vertical="center"/>
    </xf>
    <xf numFmtId="0" fontId="49" fillId="26" borderId="42" xfId="0" applyFont="1" applyFill="1" applyBorder="1" applyAlignment="1">
      <alignment horizontal="left" vertical="center"/>
    </xf>
    <xf numFmtId="0" fontId="49" fillId="26" borderId="43" xfId="0" applyFont="1" applyFill="1" applyBorder="1" applyAlignment="1">
      <alignment horizontal="left" vertical="center"/>
    </xf>
    <xf numFmtId="0" fontId="100" fillId="25" borderId="0" xfId="0" applyFont="1" applyFill="1" applyBorder="1" applyAlignment="1">
      <alignment horizontal="left" vertical="center"/>
    </xf>
    <xf numFmtId="0" fontId="117" fillId="25" borderId="0" xfId="0" applyFont="1" applyFill="1" applyBorder="1" applyAlignment="1">
      <alignment horizontal="right"/>
    </xf>
    <xf numFmtId="0" fontId="10" fillId="25" borderId="0" xfId="0" applyFont="1" applyFill="1" applyBorder="1" applyAlignment="1">
      <alignment horizontal="center"/>
    </xf>
    <xf numFmtId="0" fontId="121" fillId="26" borderId="44" xfId="0" applyFont="1" applyFill="1" applyBorder="1" applyAlignment="1">
      <alignment horizontal="left" vertical="center"/>
    </xf>
    <xf numFmtId="0" fontId="121" fillId="26" borderId="47" xfId="0" applyFont="1" applyFill="1" applyBorder="1" applyAlignment="1">
      <alignment horizontal="left" vertical="center"/>
    </xf>
    <xf numFmtId="0" fontId="121" fillId="26" borderId="45" xfId="0" applyFont="1" applyFill="1" applyBorder="1" applyAlignment="1">
      <alignment horizontal="left" vertical="center"/>
    </xf>
    <xf numFmtId="0" fontId="105" fillId="26" borderId="41" xfId="0" applyFont="1" applyFill="1" applyBorder="1" applyAlignment="1">
      <alignment horizontal="left" vertical="center"/>
    </xf>
    <xf numFmtId="0" fontId="105" fillId="26" borderId="42" xfId="0" applyFont="1" applyFill="1" applyBorder="1" applyAlignment="1">
      <alignment horizontal="left" vertical="center"/>
    </xf>
    <xf numFmtId="0" fontId="105" fillId="26" borderId="43" xfId="0" applyFont="1" applyFill="1" applyBorder="1" applyAlignment="1">
      <alignment horizontal="left" vertical="center"/>
    </xf>
    <xf numFmtId="0" fontId="10" fillId="25" borderId="0" xfId="0" applyFont="1" applyFill="1" applyBorder="1" applyAlignment="1">
      <alignment horizontal="left" indent="1"/>
    </xf>
    <xf numFmtId="0" fontId="10" fillId="25" borderId="0" xfId="0" applyFont="1" applyFill="1" applyBorder="1" applyAlignment="1">
      <alignment horizontal="left"/>
    </xf>
    <xf numFmtId="0" fontId="10" fillId="0" borderId="0" xfId="0" applyFont="1" applyBorder="1" applyAlignment="1">
      <alignment horizontal="left" indent="1"/>
    </xf>
    <xf numFmtId="0" fontId="11" fillId="25" borderId="0" xfId="0" applyFont="1" applyFill="1" applyBorder="1" applyAlignment="1">
      <alignment horizontal="left" indent="1"/>
    </xf>
    <xf numFmtId="0" fontId="50" fillId="25" borderId="0" xfId="0" applyFont="1" applyFill="1" applyBorder="1" applyAlignment="1">
      <alignment horizontal="justify" vertical="top" wrapText="1"/>
    </xf>
    <xf numFmtId="0" fontId="53" fillId="25" borderId="0" xfId="0" applyFont="1" applyFill="1" applyBorder="1" applyAlignment="1">
      <alignment horizontal="justify" vertical="top" wrapText="1"/>
    </xf>
    <xf numFmtId="164" fontId="10" fillId="24" borderId="15" xfId="40" applyNumberFormat="1" applyFont="1" applyFill="1" applyBorder="1" applyAlignment="1">
      <alignment horizontal="center" wrapText="1"/>
    </xf>
    <xf numFmtId="0" fontId="59" fillId="25" borderId="0" xfId="0" applyFont="1" applyFill="1" applyBorder="1" applyAlignment="1">
      <alignment horizontal="left" vertical="center" wrapText="1"/>
    </xf>
    <xf numFmtId="3" fontId="15" fillId="25" borderId="0" xfId="0" applyNumberFormat="1" applyFont="1" applyFill="1" applyBorder="1" applyAlignment="1">
      <alignment horizontal="center" vertical="center"/>
    </xf>
    <xf numFmtId="167" fontId="15" fillId="25" borderId="0" xfId="0" applyNumberFormat="1" applyFont="1" applyFill="1" applyBorder="1" applyAlignment="1">
      <alignment horizontal="center" vertical="center"/>
    </xf>
    <xf numFmtId="0" fontId="100" fillId="24" borderId="0" xfId="40" applyFont="1" applyFill="1" applyBorder="1" applyAlignment="1">
      <alignment horizontal="center" wrapText="1"/>
    </xf>
    <xf numFmtId="0" fontId="10" fillId="25" borderId="15" xfId="0" applyFont="1" applyFill="1" applyBorder="1" applyAlignment="1">
      <alignment horizontal="center" vertical="center" wrapText="1"/>
    </xf>
    <xf numFmtId="0" fontId="10" fillId="0" borderId="10" xfId="0" applyFont="1" applyBorder="1" applyAlignment="1">
      <alignment horizontal="center" vertical="center" wrapText="1"/>
    </xf>
    <xf numFmtId="0" fontId="10" fillId="0" borderId="12" xfId="0" applyFont="1" applyBorder="1" applyAlignment="1">
      <alignment horizontal="center" vertical="center" wrapText="1"/>
    </xf>
    <xf numFmtId="164" fontId="10" fillId="24" borderId="15" xfId="40" applyNumberFormat="1" applyFont="1" applyFill="1" applyBorder="1" applyAlignment="1">
      <alignment horizontal="center" vertical="center" wrapText="1"/>
    </xf>
    <xf numFmtId="0" fontId="15" fillId="26" borderId="0" xfId="0" applyFont="1" applyFill="1" applyBorder="1" applyAlignment="1">
      <alignment vertical="justify" wrapText="1"/>
    </xf>
    <xf numFmtId="0" fontId="0" fillId="26" borderId="0" xfId="0" applyFill="1" applyBorder="1" applyAlignment="1">
      <alignment vertical="justify" wrapText="1"/>
    </xf>
    <xf numFmtId="0" fontId="10" fillId="26" borderId="15" xfId="0" applyFont="1" applyFill="1" applyBorder="1" applyAlignment="1">
      <alignment horizontal="center"/>
    </xf>
    <xf numFmtId="0" fontId="100" fillId="26" borderId="0" xfId="0" applyFont="1" applyFill="1" applyBorder="1" applyAlignment="1">
      <alignment horizontal="left"/>
    </xf>
    <xf numFmtId="0" fontId="8" fillId="26" borderId="46" xfId="0" applyFont="1" applyFill="1" applyBorder="1" applyAlignment="1">
      <alignment horizontal="left" indent="1"/>
    </xf>
    <xf numFmtId="0" fontId="8" fillId="26" borderId="0" xfId="0" applyFont="1" applyFill="1" applyBorder="1" applyAlignment="1">
      <alignment horizontal="left" indent="1"/>
    </xf>
    <xf numFmtId="0" fontId="10" fillId="25" borderId="25" xfId="69" applyFont="1" applyFill="1" applyBorder="1" applyAlignment="1">
      <alignment horizontal="left" indent="6"/>
    </xf>
    <xf numFmtId="0" fontId="105" fillId="26" borderId="41" xfId="62" applyFont="1" applyFill="1" applyBorder="1" applyAlignment="1">
      <alignment horizontal="left" vertical="center"/>
    </xf>
    <xf numFmtId="0" fontId="105" fillId="26" borderId="42" xfId="62" applyFont="1" applyFill="1" applyBorder="1" applyAlignment="1">
      <alignment horizontal="left" vertical="center"/>
    </xf>
    <xf numFmtId="0" fontId="105" fillId="26" borderId="43" xfId="62" applyFont="1" applyFill="1" applyBorder="1" applyAlignment="1">
      <alignment horizontal="left" vertical="center"/>
    </xf>
    <xf numFmtId="0" fontId="49" fillId="26" borderId="41" xfId="62" applyFont="1" applyFill="1" applyBorder="1" applyAlignment="1">
      <alignment horizontal="left" vertical="center"/>
    </xf>
    <xf numFmtId="0" fontId="49" fillId="26" borderId="42" xfId="62" applyFont="1" applyFill="1" applyBorder="1" applyAlignment="1">
      <alignment horizontal="left" vertical="center"/>
    </xf>
    <xf numFmtId="0" fontId="49" fillId="26" borderId="43" xfId="62" applyFont="1" applyFill="1" applyBorder="1" applyAlignment="1">
      <alignment horizontal="left" vertical="center"/>
    </xf>
    <xf numFmtId="0" fontId="28" fillId="25" borderId="0" xfId="62" applyFont="1" applyFill="1" applyBorder="1" applyAlignment="1">
      <alignment horizontal="left" vertical="center" wrapText="1"/>
    </xf>
    <xf numFmtId="0" fontId="8" fillId="25" borderId="29" xfId="62" applyFont="1" applyFill="1" applyBorder="1" applyAlignment="1">
      <alignment horizontal="left"/>
    </xf>
    <xf numFmtId="0" fontId="123" fillId="25" borderId="44" xfId="62" applyFont="1" applyFill="1" applyBorder="1" applyAlignment="1">
      <alignment horizontal="center" vertical="center"/>
    </xf>
    <xf numFmtId="0" fontId="123" fillId="25" borderId="45" xfId="62" applyFont="1" applyFill="1" applyBorder="1" applyAlignment="1">
      <alignment horizontal="center" vertical="center"/>
    </xf>
    <xf numFmtId="0" fontId="113" fillId="25" borderId="0" xfId="62" applyFont="1" applyFill="1" applyBorder="1" applyAlignment="1">
      <alignment horizontal="left" vertical="center"/>
    </xf>
    <xf numFmtId="0" fontId="49" fillId="26" borderId="54" xfId="0" applyFont="1" applyFill="1" applyBorder="1" applyAlignment="1">
      <alignment horizontal="left"/>
    </xf>
    <xf numFmtId="0" fontId="49" fillId="26" borderId="55" xfId="0" applyFont="1" applyFill="1" applyBorder="1" applyAlignment="1">
      <alignment horizontal="left"/>
    </xf>
    <xf numFmtId="0" fontId="49" fillId="26" borderId="56" xfId="0" applyFont="1" applyFill="1" applyBorder="1" applyAlignment="1">
      <alignment horizontal="left"/>
    </xf>
    <xf numFmtId="0" fontId="49" fillId="26" borderId="54" xfId="0" applyFont="1" applyFill="1" applyBorder="1" applyAlignment="1">
      <alignment horizontal="left" vertical="center"/>
    </xf>
    <xf numFmtId="0" fontId="49" fillId="26" borderId="55" xfId="0" applyFont="1" applyFill="1" applyBorder="1" applyAlignment="1">
      <alignment horizontal="left" vertical="center"/>
    </xf>
    <xf numFmtId="0" fontId="49" fillId="26" borderId="56" xfId="0" applyFont="1" applyFill="1" applyBorder="1" applyAlignment="1">
      <alignment horizontal="left" vertical="center"/>
    </xf>
    <xf numFmtId="0" fontId="28" fillId="27" borderId="0" xfId="40" applyFont="1" applyFill="1" applyBorder="1" applyAlignment="1">
      <alignment horizontal="justify" wrapText="1"/>
    </xf>
    <xf numFmtId="0" fontId="28" fillId="25" borderId="10" xfId="0" applyFont="1" applyFill="1" applyBorder="1" applyAlignment="1">
      <alignment horizontal="center" vertical="center" wrapText="1"/>
    </xf>
    <xf numFmtId="0" fontId="28" fillId="25" borderId="12" xfId="0" applyFont="1" applyFill="1" applyBorder="1" applyAlignment="1">
      <alignment horizontal="center" vertical="center" wrapText="1"/>
    </xf>
    <xf numFmtId="3" fontId="10" fillId="27" borderId="0" xfId="40" applyNumberFormat="1" applyFont="1" applyFill="1" applyBorder="1" applyAlignment="1">
      <alignment horizontal="left" vertical="center" wrapText="1" indent="1"/>
    </xf>
    <xf numFmtId="0" fontId="51" fillId="24" borderId="0" xfId="40" applyFont="1" applyFill="1" applyBorder="1" applyAlignment="1">
      <alignment horizontal="left" wrapText="1"/>
    </xf>
    <xf numFmtId="0" fontId="109" fillId="26" borderId="0" xfId="0" applyFont="1" applyFill="1" applyBorder="1" applyAlignment="1">
      <alignment horizontal="left"/>
    </xf>
    <xf numFmtId="0" fontId="51" fillId="27" borderId="0" xfId="40" applyFont="1" applyFill="1" applyBorder="1" applyAlignment="1">
      <alignment horizontal="left" wrapText="1"/>
    </xf>
    <xf numFmtId="0" fontId="15" fillId="27" borderId="0" xfId="40" applyFont="1" applyFill="1" applyBorder="1" applyAlignment="1">
      <alignment horizontal="left"/>
    </xf>
    <xf numFmtId="3" fontId="109" fillId="26" borderId="0" xfId="0" applyNumberFormat="1" applyFont="1" applyFill="1" applyBorder="1" applyAlignment="1">
      <alignment horizontal="left"/>
    </xf>
    <xf numFmtId="3" fontId="7" fillId="27" borderId="0" xfId="40" applyNumberFormat="1" applyFont="1" applyFill="1" applyBorder="1" applyAlignment="1">
      <alignment horizontal="left" vertical="center" wrapText="1" indent="1"/>
    </xf>
    <xf numFmtId="3" fontId="51" fillId="27" borderId="0" xfId="40" applyNumberFormat="1" applyFont="1" applyFill="1" applyBorder="1" applyAlignment="1">
      <alignment horizontal="left" wrapText="1"/>
    </xf>
    <xf numFmtId="0" fontId="109" fillId="25" borderId="0" xfId="0" applyFont="1" applyFill="1" applyBorder="1" applyAlignment="1">
      <alignment horizontal="left" wrapText="1"/>
    </xf>
    <xf numFmtId="0" fontId="28" fillId="24" borderId="0" xfId="40" applyFont="1" applyFill="1" applyBorder="1" applyAlignment="1">
      <alignment horizontal="left" vertical="top" wrapText="1"/>
    </xf>
    <xf numFmtId="0" fontId="10" fillId="24" borderId="0" xfId="40" applyFont="1" applyFill="1" applyBorder="1" applyAlignment="1">
      <alignment horizontal="left" vertical="center" wrapText="1" indent="1"/>
    </xf>
    <xf numFmtId="0" fontId="28" fillId="24" borderId="0" xfId="40" applyFont="1" applyFill="1" applyBorder="1" applyAlignment="1">
      <alignment horizontal="left" wrapText="1"/>
    </xf>
    <xf numFmtId="0" fontId="49" fillId="0" borderId="54" xfId="0" applyFont="1" applyFill="1" applyBorder="1" applyAlignment="1">
      <alignment horizontal="left" vertical="center"/>
    </xf>
    <xf numFmtId="0" fontId="49" fillId="0" borderId="55" xfId="0" applyFont="1" applyFill="1" applyBorder="1" applyAlignment="1">
      <alignment horizontal="left" vertical="center"/>
    </xf>
    <xf numFmtId="0" fontId="49" fillId="0" borderId="56" xfId="0" applyFont="1" applyFill="1" applyBorder="1" applyAlignment="1">
      <alignment horizontal="left" vertical="center"/>
    </xf>
    <xf numFmtId="49" fontId="15" fillId="25" borderId="0" xfId="0" applyNumberFormat="1" applyFont="1" applyFill="1" applyBorder="1" applyAlignment="1">
      <alignment wrapText="1"/>
    </xf>
    <xf numFmtId="3" fontId="15" fillId="25" borderId="0" xfId="0" applyNumberFormat="1" applyFont="1" applyFill="1" applyBorder="1" applyAlignment="1">
      <alignment horizontal="right"/>
    </xf>
    <xf numFmtId="0" fontId="100" fillId="25" borderId="0" xfId="0" applyFont="1" applyFill="1" applyBorder="1" applyAlignment="1">
      <alignment horizontal="justify" vertical="center"/>
    </xf>
    <xf numFmtId="0" fontId="15" fillId="25" borderId="0" xfId="0" applyNumberFormat="1" applyFont="1" applyFill="1" applyBorder="1" applyAlignment="1" applyProtection="1">
      <alignment horizontal="justify" vertical="justify" wrapText="1"/>
      <protection locked="0"/>
    </xf>
    <xf numFmtId="0" fontId="49" fillId="26" borderId="22" xfId="51" applyFont="1" applyFill="1" applyBorder="1" applyAlignment="1">
      <alignment horizontal="left" vertical="center"/>
    </xf>
    <xf numFmtId="0" fontId="49" fillId="26" borderId="23" xfId="51" applyFont="1" applyFill="1" applyBorder="1" applyAlignment="1">
      <alignment horizontal="left" vertical="center"/>
    </xf>
    <xf numFmtId="0" fontId="49" fillId="26" borderId="24" xfId="51" applyFont="1" applyFill="1" applyBorder="1" applyAlignment="1">
      <alignment horizontal="left" vertical="center"/>
    </xf>
    <xf numFmtId="1" fontId="11" fillId="25" borderId="0" xfId="51" applyNumberFormat="1" applyFont="1" applyFill="1" applyBorder="1" applyAlignment="1">
      <alignment horizontal="center"/>
    </xf>
    <xf numFmtId="49" fontId="110" fillId="26" borderId="31" xfId="51" applyNumberFormat="1" applyFont="1" applyFill="1" applyBorder="1" applyAlignment="1">
      <alignment horizontal="center" vertical="center" wrapText="1"/>
    </xf>
    <xf numFmtId="49" fontId="110" fillId="26" borderId="32" xfId="51" applyNumberFormat="1" applyFont="1" applyFill="1" applyBorder="1" applyAlignment="1">
      <alignment horizontal="center" vertical="center"/>
    </xf>
    <xf numFmtId="1" fontId="11" fillId="24" borderId="0" xfId="61" applyNumberFormat="1" applyFont="1" applyFill="1" applyBorder="1" applyAlignment="1">
      <alignment horizontal="center" wrapText="1"/>
    </xf>
    <xf numFmtId="49" fontId="11" fillId="25" borderId="0" xfId="51" applyNumberFormat="1" applyFont="1" applyFill="1" applyBorder="1" applyAlignment="1">
      <alignment horizontal="left"/>
    </xf>
    <xf numFmtId="0" fontId="11" fillId="25" borderId="0" xfId="51" applyNumberFormat="1" applyFont="1" applyFill="1" applyBorder="1" applyAlignment="1">
      <alignment horizontal="left"/>
    </xf>
    <xf numFmtId="0" fontId="11" fillId="25" borderId="0" xfId="52" applyNumberFormat="1" applyFont="1" applyFill="1" applyBorder="1" applyAlignment="1">
      <alignment horizontal="right"/>
    </xf>
    <xf numFmtId="0" fontId="28" fillId="24" borderId="0" xfId="61" applyFont="1" applyFill="1" applyBorder="1" applyAlignment="1">
      <alignment horizontal="left" wrapText="1"/>
    </xf>
    <xf numFmtId="0" fontId="15" fillId="24" borderId="0" xfId="61" applyFont="1" applyFill="1" applyBorder="1" applyAlignment="1">
      <alignment horizontal="left" wrapText="1"/>
    </xf>
    <xf numFmtId="0" fontId="15" fillId="24" borderId="26" xfId="61" applyFont="1" applyFill="1" applyBorder="1" applyAlignment="1">
      <alignment horizontal="left" wrapText="1"/>
    </xf>
    <xf numFmtId="0" fontId="9" fillId="25" borderId="0" xfId="0" applyFont="1" applyFill="1" applyBorder="1"/>
    <xf numFmtId="0" fontId="11" fillId="25" borderId="0" xfId="52" applyNumberFormat="1" applyFont="1" applyFill="1" applyBorder="1" applyAlignment="1">
      <alignment horizontal="left"/>
    </xf>
    <xf numFmtId="0" fontId="11" fillId="25" borderId="0" xfId="52" applyNumberFormat="1" applyFont="1" applyFill="1" applyAlignment="1">
      <alignment horizontal="right"/>
    </xf>
    <xf numFmtId="49" fontId="11" fillId="25" borderId="0" xfId="0" applyNumberFormat="1" applyFont="1" applyFill="1" applyBorder="1" applyAlignment="1">
      <alignment horizontal="right"/>
    </xf>
    <xf numFmtId="0" fontId="32" fillId="25" borderId="0" xfId="0" applyFont="1" applyFill="1" applyBorder="1" applyAlignment="1">
      <alignment horizontal="left"/>
    </xf>
    <xf numFmtId="0" fontId="8" fillId="39" borderId="0" xfId="0" applyFont="1" applyFill="1" applyBorder="1" applyAlignment="1"/>
    <xf numFmtId="164" fontId="16" fillId="39" borderId="0" xfId="40" applyNumberFormat="1" applyFont="1" applyFill="1" applyBorder="1" applyAlignment="1">
      <alignment horizontal="left" wrapText="1"/>
    </xf>
  </cellXfs>
  <cellStyles count="75">
    <cellStyle name="%" xfId="1"/>
    <cellStyle name="20% - Cor1" xfId="2" builtinId="30" customBuiltin="1"/>
    <cellStyle name="20% - Cor2" xfId="3" builtinId="34" customBuiltin="1"/>
    <cellStyle name="20% - Cor3" xfId="4" builtinId="38" customBuiltin="1"/>
    <cellStyle name="20% - Cor4" xfId="5" builtinId="42" customBuiltin="1"/>
    <cellStyle name="20% - Cor5" xfId="6" builtinId="46" customBuiltin="1"/>
    <cellStyle name="20% - Cor6" xfId="7" builtinId="50" customBuiltin="1"/>
    <cellStyle name="40% - Cor1" xfId="8" builtinId="31" customBuiltin="1"/>
    <cellStyle name="40% - Cor2" xfId="9" builtinId="35" customBuiltin="1"/>
    <cellStyle name="40% - Cor3" xfId="10" builtinId="39" customBuiltin="1"/>
    <cellStyle name="40% - Cor4" xfId="11" builtinId="43" customBuiltin="1"/>
    <cellStyle name="40% - Cor5" xfId="12" builtinId="47" customBuiltin="1"/>
    <cellStyle name="40% - Cor6" xfId="13" builtinId="51" customBuiltin="1"/>
    <cellStyle name="60% - Cor1" xfId="14" builtinId="32" customBuiltin="1"/>
    <cellStyle name="60% - Cor2" xfId="15" builtinId="36" customBuiltin="1"/>
    <cellStyle name="60% - Cor3" xfId="16" builtinId="40" customBuiltin="1"/>
    <cellStyle name="60% - Cor4" xfId="17" builtinId="44" customBuiltin="1"/>
    <cellStyle name="60% - Cor5" xfId="18" builtinId="48" customBuiltin="1"/>
    <cellStyle name="60% - Cor6" xfId="19" builtinId="52" customBuiltin="1"/>
    <cellStyle name="Cabeçalho 1" xfId="20" builtinId="16" customBuiltin="1"/>
    <cellStyle name="Cabeçalho 2" xfId="21" builtinId="17" customBuiltin="1"/>
    <cellStyle name="Cabeçalho 3" xfId="22" builtinId="18" customBuiltin="1"/>
    <cellStyle name="Cabeçalho 4" xfId="23" builtinId="19" customBuiltin="1"/>
    <cellStyle name="Cálculo" xfId="24" builtinId="22" customBuiltin="1"/>
    <cellStyle name="Célula Ligada" xfId="25" builtinId="24" customBuiltin="1"/>
    <cellStyle name="Cor1" xfId="26" builtinId="29" customBuiltin="1"/>
    <cellStyle name="Cor2" xfId="27" builtinId="33" customBuiltin="1"/>
    <cellStyle name="Cor3" xfId="28" builtinId="37" customBuiltin="1"/>
    <cellStyle name="Cor4" xfId="29" builtinId="41" customBuiltin="1"/>
    <cellStyle name="Cor5" xfId="30" builtinId="45" customBuiltin="1"/>
    <cellStyle name="Cor6" xfId="31" builtinId="49" customBuiltin="1"/>
    <cellStyle name="Correcto" xfId="32" builtinId="26" customBuiltin="1"/>
    <cellStyle name="Entrada" xfId="33" builtinId="20" customBuiltin="1"/>
    <cellStyle name="Euro" xfId="34"/>
    <cellStyle name="Hiperligação" xfId="73" builtinId="8"/>
    <cellStyle name="Incorrecto" xfId="35" builtinId="27" customBuiltin="1"/>
    <cellStyle name="Neutro" xfId="36" builtinId="28" customBuiltin="1"/>
    <cellStyle name="Normal" xfId="0" builtinId="0"/>
    <cellStyle name="Normal 10" xfId="68"/>
    <cellStyle name="Normal 2" xfId="37"/>
    <cellStyle name="Normal 3" xfId="38"/>
    <cellStyle name="Normal 3 2" xfId="52"/>
    <cellStyle name="Normal 4" xfId="39"/>
    <cellStyle name="Normal 5" xfId="50"/>
    <cellStyle name="Normal 5 2" xfId="51"/>
    <cellStyle name="Normal 6" xfId="54"/>
    <cellStyle name="Normal 6 2" xfId="62"/>
    <cellStyle name="Normal 7" xfId="57"/>
    <cellStyle name="Normal 8" xfId="64"/>
    <cellStyle name="Normal 9" xfId="65"/>
    <cellStyle name="Normal_18ssocial RSI" xfId="59"/>
    <cellStyle name="Normal_bedez2008 2" xfId="72"/>
    <cellStyle name="Normal_beFev2008 2" xfId="63"/>
    <cellStyle name="Normal_beFev2008 2 2" xfId="66"/>
    <cellStyle name="Normal_bejan2009" xfId="69"/>
    <cellStyle name="Normal_bejun2008" xfId="53"/>
    <cellStyle name="Normal_benov2008 2 2" xfId="70"/>
    <cellStyle name="Normal_Book2" xfId="40"/>
    <cellStyle name="Normal_Book2 2" xfId="67"/>
    <cellStyle name="Normal_Book2 4" xfId="61"/>
    <cellStyle name="Normal_Book2 5" xfId="71"/>
    <cellStyle name="Normal_Book3" xfId="60"/>
    <cellStyle name="Normal_Folha1 2" xfId="74"/>
    <cellStyle name="Nota" xfId="41" builtinId="10" customBuiltin="1"/>
    <cellStyle name="Percentagem 2" xfId="58"/>
    <cellStyle name="Saída" xfId="42" builtinId="21" customBuiltin="1"/>
    <cellStyle name="Standaard_SifCdE01tableauxEN" xfId="43"/>
    <cellStyle name="Texto de Aviso" xfId="44" builtinId="11" customBuiltin="1"/>
    <cellStyle name="Texto Explicativo" xfId="45" builtinId="53" customBuiltin="1"/>
    <cellStyle name="Título" xfId="46" builtinId="15" customBuiltin="1"/>
    <cellStyle name="Total" xfId="47" builtinId="25" customBuiltin="1"/>
    <cellStyle name="Verificar Célula" xfId="48" builtinId="23" customBuiltin="1"/>
    <cellStyle name="Vírgula 2" xfId="49"/>
    <cellStyle name="Vírgula 3" xfId="55"/>
    <cellStyle name="Vírgula 4" xfId="5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C0000"/>
      <rgbColor rgb="00008080"/>
      <rgbColor rgb="00C0C0C0"/>
      <rgbColor rgb="00808080"/>
      <rgbColor rgb="005F5F5F"/>
      <rgbColor rgb="00993366"/>
      <rgbColor rgb="00FFFFCC"/>
      <rgbColor rgb="00CCFFFF"/>
      <rgbColor rgb="00660066"/>
      <rgbColor rgb="00FF8080"/>
      <rgbColor rgb="000066CC"/>
      <rgbColor rgb="00CCCCFF"/>
      <rgbColor rgb="00EAEAEA"/>
      <rgbColor rgb="00FFE8D1"/>
      <rgbColor rgb="00FFFF00"/>
      <rgbColor rgb="00FFF2E5"/>
      <rgbColor rgb="00FF9966"/>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DF9707"/>
      <rgbColor rgb="00333399"/>
      <rgbColor rgb="00333333"/>
    </indexedColors>
    <mruColors>
      <color rgb="FF334C00"/>
      <color rgb="FF004846"/>
      <color rgb="FF9E5E00"/>
      <color rgb="FFD67F00"/>
      <color rgb="FF99CC00"/>
      <color rgb="FF669900"/>
      <color rgb="FFE6A900"/>
      <color rgb="FFFF9900"/>
      <color rgb="FFD3EEFF"/>
      <color rgb="FFCCCC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chart1.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Ref>
              <c:f>'16irct'!#REF!</c:f>
              <c:numCache>
                <c:formatCode>General</c:formatCode>
                <c:ptCount val="1"/>
                <c:pt idx="0">
                  <c:v>1</c:v>
                </c:pt>
              </c:numCache>
            </c:numRef>
          </c:val>
        </c:ser>
        <c:gapWidth val="80"/>
        <c:axId val="83236736"/>
        <c:axId val="83238272"/>
      </c:barChart>
      <c:catAx>
        <c:axId val="83236736"/>
        <c:scaling>
          <c:orientation val="maxMin"/>
        </c:scaling>
        <c:axPos val="l"/>
        <c:majorTickMark val="none"/>
        <c:tickLblPos val="none"/>
        <c:spPr>
          <a:ln w="3175">
            <a:solidFill>
              <a:srgbClr val="333333"/>
            </a:solidFill>
            <a:prstDash val="solid"/>
          </a:ln>
        </c:spPr>
        <c:crossAx val="83238272"/>
        <c:crosses val="autoZero"/>
        <c:auto val="1"/>
        <c:lblAlgn val="ctr"/>
        <c:lblOffset val="100"/>
        <c:tickMarkSkip val="1"/>
      </c:catAx>
      <c:valAx>
        <c:axId val="83238272"/>
        <c:scaling>
          <c:orientation val="minMax"/>
          <c:max val="3.4"/>
          <c:min val="-2.1"/>
        </c:scaling>
        <c:axPos val="t"/>
        <c:majorGridlines>
          <c:spPr>
            <a:ln w="3175">
              <a:solidFill>
                <a:srgbClr val="FFFFFF"/>
              </a:solidFill>
              <a:prstDash val="solid"/>
            </a:ln>
          </c:spPr>
        </c:majorGridlines>
        <c:numFmt formatCode="General" sourceLinked="1"/>
        <c:majorTickMark val="none"/>
        <c:tickLblPos val="none"/>
        <c:spPr>
          <a:ln w="9525">
            <a:noFill/>
          </a:ln>
        </c:spPr>
        <c:crossAx val="83236736"/>
        <c:crosses val="autoZero"/>
        <c:crossBetween val="between"/>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700" b="1" i="0" u="none" strike="noStrike" baseline="0">
                <a:solidFill>
                  <a:schemeClr val="tx2"/>
                </a:solidFill>
                <a:latin typeface="Arial"/>
                <a:ea typeface="Arial"/>
                <a:cs typeface="Arial"/>
              </a:defRPr>
            </a:pPr>
            <a:r>
              <a:rPr lang="pt-PT">
                <a:solidFill>
                  <a:schemeClr val="tx2"/>
                </a:solidFill>
              </a:rPr>
              <a:t>… por grupo etário</a:t>
            </a:r>
          </a:p>
        </c:rich>
      </c:tx>
      <c:layout>
        <c:manualLayout>
          <c:xMode val="edge"/>
          <c:yMode val="edge"/>
          <c:x val="0.32475246262233431"/>
          <c:y val="1.9569389763780989E-2"/>
        </c:manualLayout>
      </c:layout>
      <c:spPr>
        <a:noFill/>
        <a:ln w="25400">
          <a:noFill/>
        </a:ln>
      </c:spPr>
    </c:title>
    <c:plotArea>
      <c:layout>
        <c:manualLayout>
          <c:layoutTarget val="inner"/>
          <c:xMode val="edge"/>
          <c:yMode val="edge"/>
          <c:x val="0.29773513128672674"/>
          <c:y val="9.0019569471624261E-2"/>
          <c:w val="0.68840362566015278"/>
          <c:h val="0.86105675146771032"/>
        </c:manualLayout>
      </c:layout>
      <c:barChart>
        <c:barDir val="bar"/>
        <c:grouping val="clustered"/>
        <c:ser>
          <c:idx val="0"/>
          <c:order val="0"/>
          <c:spPr>
            <a:solidFill>
              <a:srgbClr val="C0C0C0"/>
            </a:solidFill>
            <a:ln w="12700">
              <a:solidFill>
                <a:srgbClr val="808080"/>
              </a:solidFill>
              <a:prstDash val="solid"/>
            </a:ln>
          </c:spPr>
          <c:dLbls>
            <c:dLbl>
              <c:idx val="0"/>
              <c:layout>
                <c:manualLayout>
                  <c:x val="-1.524902504595948E-2"/>
                  <c:y val="-2.4639107611551855E-3"/>
                </c:manualLayout>
              </c:layout>
              <c:dLblPos val="outEnd"/>
              <c:showVal val="1"/>
            </c:dLbl>
            <c:numFmt formatCode="#,##0" sourceLinked="0"/>
            <c:spPr>
              <a:noFill/>
              <a:ln w="25400">
                <a:noFill/>
              </a:ln>
            </c:spPr>
            <c:txPr>
              <a:bodyPr/>
              <a:lstStyle/>
              <a:p>
                <a:pPr>
                  <a:defRPr sz="700" b="0" i="0" u="none" strike="noStrike" baseline="0">
                    <a:solidFill>
                      <a:schemeClr val="tx2"/>
                    </a:solidFill>
                    <a:latin typeface="Arial"/>
                    <a:ea typeface="Arial"/>
                    <a:cs typeface="Arial"/>
                  </a:defRPr>
                </a:pPr>
                <a:endParaRPr lang="pt-PT"/>
              </a:p>
            </c:txPr>
            <c:dLblPos val="outEnd"/>
            <c:showVal val="1"/>
          </c:dLbls>
          <c:cat>
            <c:strLit>
              <c:ptCount val="13"/>
              <c:pt idx="0">
                <c:v>&lt;18 anos</c:v>
              </c:pt>
              <c:pt idx="1">
                <c:v>18 anos</c:v>
              </c:pt>
              <c:pt idx="2">
                <c:v>19 anos</c:v>
              </c:pt>
              <c:pt idx="3">
                <c:v>20 a 24 anos</c:v>
              </c:pt>
              <c:pt idx="4">
                <c:v>25 a 29 anos</c:v>
              </c:pt>
              <c:pt idx="5">
                <c:v>30 a 34 anos</c:v>
              </c:pt>
              <c:pt idx="6">
                <c:v>35 a 39 anos</c:v>
              </c:pt>
              <c:pt idx="7">
                <c:v>40 a 44 anos</c:v>
              </c:pt>
              <c:pt idx="8">
                <c:v>45 a 49 anos</c:v>
              </c:pt>
              <c:pt idx="9">
                <c:v>50 a 54 anos</c:v>
              </c:pt>
              <c:pt idx="10">
                <c:v>55 a 59 anos</c:v>
              </c:pt>
              <c:pt idx="11">
                <c:v>60 a 64 anos</c:v>
              </c:pt>
              <c:pt idx="12">
                <c:v>&gt;=65 anos</c:v>
              </c:pt>
            </c:strLit>
          </c:cat>
          <c:val>
            <c:numLit>
              <c:formatCode>General</c:formatCode>
              <c:ptCount val="13"/>
              <c:pt idx="0">
                <c:v>101855</c:v>
              </c:pt>
              <c:pt idx="1">
                <c:v>5645</c:v>
              </c:pt>
              <c:pt idx="2">
                <c:v>5604</c:v>
              </c:pt>
              <c:pt idx="3">
                <c:v>20562</c:v>
              </c:pt>
              <c:pt idx="4">
                <c:v>16099</c:v>
              </c:pt>
              <c:pt idx="5">
                <c:v>17258</c:v>
              </c:pt>
              <c:pt idx="6">
                <c:v>21256</c:v>
              </c:pt>
              <c:pt idx="7">
                <c:v>22659</c:v>
              </c:pt>
              <c:pt idx="8">
                <c:v>22272</c:v>
              </c:pt>
              <c:pt idx="9">
                <c:v>20009</c:v>
              </c:pt>
              <c:pt idx="10">
                <c:v>15830</c:v>
              </c:pt>
              <c:pt idx="11">
                <c:v>10682</c:v>
              </c:pt>
              <c:pt idx="12">
                <c:v>2413</c:v>
              </c:pt>
            </c:numLit>
          </c:val>
        </c:ser>
        <c:gapWidth val="30"/>
        <c:axId val="151377408"/>
        <c:axId val="151378944"/>
      </c:barChart>
      <c:catAx>
        <c:axId val="151377408"/>
        <c:scaling>
          <c:orientation val="minMax"/>
        </c:scaling>
        <c:axPos val="l"/>
        <c:numFmt formatCode="General" sourceLinked="1"/>
        <c:tickLblPos val="nextTo"/>
        <c:spPr>
          <a:ln w="9525">
            <a:noFill/>
          </a:ln>
        </c:spPr>
        <c:txPr>
          <a:bodyPr rot="0" vert="horz"/>
          <a:lstStyle/>
          <a:p>
            <a:pPr>
              <a:defRPr sz="600" b="0" i="0" u="none" strike="noStrike" baseline="0">
                <a:solidFill>
                  <a:schemeClr val="tx2"/>
                </a:solidFill>
                <a:latin typeface="Arial"/>
                <a:ea typeface="Arial"/>
                <a:cs typeface="Arial"/>
              </a:defRPr>
            </a:pPr>
            <a:endParaRPr lang="pt-PT"/>
          </a:p>
        </c:txPr>
        <c:crossAx val="151378944"/>
        <c:crossesAt val="0"/>
        <c:auto val="1"/>
        <c:lblAlgn val="ctr"/>
        <c:lblOffset val="100"/>
        <c:tickLblSkip val="1"/>
        <c:tickMarkSkip val="1"/>
      </c:catAx>
      <c:valAx>
        <c:axId val="151378944"/>
        <c:scaling>
          <c:orientation val="minMax"/>
          <c:max val="170000"/>
          <c:min val="0"/>
        </c:scaling>
        <c:delete val="1"/>
        <c:axPos val="b"/>
        <c:majorGridlines>
          <c:spPr>
            <a:ln w="3175">
              <a:solidFill>
                <a:srgbClr val="FFF2E5"/>
              </a:solidFill>
              <a:prstDash val="sysDash"/>
            </a:ln>
          </c:spPr>
        </c:majorGridlines>
        <c:numFmt formatCode="General" sourceLinked="1"/>
        <c:tickLblPos val="none"/>
        <c:crossAx val="151377408"/>
        <c:crosses val="autoZero"/>
        <c:crossBetween val="between"/>
        <c:majorUnit val="50000"/>
        <c:minorUnit val="50000"/>
      </c:valAx>
      <c:spPr>
        <a:solidFill>
          <a:schemeClr val="accent6"/>
        </a:solidFill>
        <a:ln w="25400">
          <a:noFill/>
        </a:ln>
      </c:spPr>
    </c:plotArea>
    <c:plotVisOnly val="1"/>
    <c:dispBlanksAs val="gap"/>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700" b="0" i="0" u="none" strike="noStrike" baseline="0">
                <a:solidFill>
                  <a:schemeClr val="tx2"/>
                </a:solidFill>
                <a:latin typeface="Arial"/>
                <a:ea typeface="Arial"/>
                <a:cs typeface="Arial"/>
              </a:defRPr>
            </a:pPr>
            <a:r>
              <a:rPr lang="pt-PT" sz="700" b="1" i="0" u="none" strike="noStrike" baseline="0">
                <a:solidFill>
                  <a:schemeClr val="tx2"/>
                </a:solidFill>
                <a:latin typeface="Arial"/>
                <a:cs typeface="Arial"/>
              </a:rPr>
              <a:t>… por escalão de valores da prestação de RSI </a:t>
            </a:r>
            <a:r>
              <a:rPr lang="pt-PT" sz="700" b="0" i="0" u="none" strike="noStrike" baseline="0">
                <a:solidFill>
                  <a:schemeClr val="tx2"/>
                </a:solidFill>
                <a:latin typeface="Arial"/>
                <a:cs typeface="Arial"/>
              </a:rPr>
              <a:t>(euros)</a:t>
            </a:r>
          </a:p>
        </c:rich>
      </c:tx>
      <c:layout>
        <c:manualLayout>
          <c:xMode val="edge"/>
          <c:yMode val="edge"/>
          <c:x val="0.18181871844333194"/>
          <c:y val="2.9239766081873845E-2"/>
        </c:manualLayout>
      </c:layout>
      <c:spPr>
        <a:noFill/>
        <a:ln w="25400">
          <a:noFill/>
        </a:ln>
      </c:spPr>
    </c:title>
    <c:plotArea>
      <c:layout>
        <c:manualLayout>
          <c:layoutTarget val="inner"/>
          <c:xMode val="edge"/>
          <c:yMode val="edge"/>
          <c:x val="0.27925033467202143"/>
          <c:y val="0.18128758502140174"/>
          <c:w val="0.72074966532802975"/>
          <c:h val="0.79532617944866657"/>
        </c:manualLayout>
      </c:layout>
      <c:barChart>
        <c:barDir val="bar"/>
        <c:grouping val="clustered"/>
        <c:ser>
          <c:idx val="0"/>
          <c:order val="0"/>
          <c:spPr>
            <a:solidFill>
              <a:srgbClr val="C0C0C0"/>
            </a:solidFill>
            <a:ln w="12700">
              <a:solidFill>
                <a:srgbClr val="808080"/>
              </a:solidFill>
              <a:prstDash val="solid"/>
            </a:ln>
          </c:spPr>
          <c:dLbls>
            <c:dLbl>
              <c:idx val="0"/>
              <c:layout>
                <c:manualLayout>
                  <c:x val="1.0582699310761885E-4"/>
                  <c:y val="-4.3534472963848124E-3"/>
                </c:manualLayout>
              </c:layout>
              <c:dLblPos val="outEnd"/>
              <c:showVal val="1"/>
            </c:dLbl>
            <c:dLbl>
              <c:idx val="3"/>
              <c:layout>
                <c:manualLayout>
                  <c:x val="-1.1076072719227881E-2"/>
                  <c:y val="7.3422509726380723E-3"/>
                </c:manualLayout>
              </c:layout>
              <c:dLblPos val="outEnd"/>
              <c:showVal val="1"/>
            </c:dLbl>
            <c:numFmt formatCode="#,##0" sourceLinked="0"/>
            <c:spPr>
              <a:noFill/>
              <a:ln w="25400">
                <a:noFill/>
              </a:ln>
            </c:spPr>
            <c:txPr>
              <a:bodyPr/>
              <a:lstStyle/>
              <a:p>
                <a:pPr>
                  <a:defRPr sz="700" b="0" i="0" u="none" strike="noStrike" baseline="0">
                    <a:solidFill>
                      <a:schemeClr val="tx2"/>
                    </a:solidFill>
                    <a:latin typeface="Arial"/>
                    <a:ea typeface="Arial"/>
                    <a:cs typeface="Arial"/>
                  </a:defRPr>
                </a:pPr>
                <a:endParaRPr lang="pt-PT"/>
              </a:p>
            </c:txPr>
            <c:dLblPos val="outEnd"/>
            <c:showVal val="1"/>
          </c:dLbls>
          <c:cat>
            <c:strLit>
              <c:ptCount val="8"/>
              <c:pt idx="0">
                <c:v>&lt; 25€</c:v>
              </c:pt>
              <c:pt idx="1">
                <c:v>25€ a 50€</c:v>
              </c:pt>
              <c:pt idx="2">
                <c:v>50€ a 100€</c:v>
              </c:pt>
              <c:pt idx="3">
                <c:v>100€ a 200€</c:v>
              </c:pt>
              <c:pt idx="4">
                <c:v>200€ a 300€</c:v>
              </c:pt>
              <c:pt idx="5">
                <c:v>300€ a 400€</c:v>
              </c:pt>
              <c:pt idx="6">
                <c:v>400€ a 500€</c:v>
              </c:pt>
              <c:pt idx="7">
                <c:v>&gt; 500€</c:v>
              </c:pt>
            </c:strLit>
          </c:cat>
          <c:val>
            <c:numLit>
              <c:formatCode>General</c:formatCode>
              <c:ptCount val="8"/>
              <c:pt idx="0">
                <c:v>4628</c:v>
              </c:pt>
              <c:pt idx="1">
                <c:v>3931</c:v>
              </c:pt>
              <c:pt idx="2">
                <c:v>7902</c:v>
              </c:pt>
              <c:pt idx="3">
                <c:v>52800</c:v>
              </c:pt>
              <c:pt idx="4">
                <c:v>20398</c:v>
              </c:pt>
              <c:pt idx="5">
                <c:v>15715</c:v>
              </c:pt>
              <c:pt idx="6">
                <c:v>4806</c:v>
              </c:pt>
              <c:pt idx="7">
                <c:v>1800</c:v>
              </c:pt>
            </c:numLit>
          </c:val>
        </c:ser>
        <c:gapWidth val="30"/>
        <c:axId val="152008960"/>
        <c:axId val="152093056"/>
      </c:barChart>
      <c:catAx>
        <c:axId val="152008960"/>
        <c:scaling>
          <c:orientation val="minMax"/>
        </c:scaling>
        <c:axPos val="l"/>
        <c:numFmt formatCode="General" sourceLinked="1"/>
        <c:tickLblPos val="nextTo"/>
        <c:spPr>
          <a:ln w="9525">
            <a:noFill/>
          </a:ln>
        </c:spPr>
        <c:txPr>
          <a:bodyPr rot="0" vert="horz"/>
          <a:lstStyle/>
          <a:p>
            <a:pPr>
              <a:defRPr sz="600" b="0" i="0" u="none" strike="noStrike" baseline="0">
                <a:solidFill>
                  <a:schemeClr val="tx2"/>
                </a:solidFill>
                <a:latin typeface="Arial"/>
                <a:ea typeface="Arial"/>
                <a:cs typeface="Arial"/>
              </a:defRPr>
            </a:pPr>
            <a:endParaRPr lang="pt-PT"/>
          </a:p>
        </c:txPr>
        <c:crossAx val="152093056"/>
        <c:crossesAt val="0"/>
        <c:auto val="1"/>
        <c:lblAlgn val="ctr"/>
        <c:lblOffset val="100"/>
        <c:tickLblSkip val="1"/>
        <c:tickMarkSkip val="1"/>
      </c:catAx>
      <c:valAx>
        <c:axId val="152093056"/>
        <c:scaling>
          <c:orientation val="minMax"/>
          <c:max val="70000"/>
          <c:min val="0"/>
        </c:scaling>
        <c:delete val="1"/>
        <c:axPos val="b"/>
        <c:majorGridlines>
          <c:spPr>
            <a:ln w="3175">
              <a:solidFill>
                <a:srgbClr val="FFF2E5"/>
              </a:solidFill>
              <a:prstDash val="sysDash"/>
            </a:ln>
          </c:spPr>
        </c:majorGridlines>
        <c:numFmt formatCode="General" sourceLinked="1"/>
        <c:tickLblPos val="none"/>
        <c:crossAx val="152008960"/>
        <c:crosses val="autoZero"/>
        <c:crossBetween val="between"/>
        <c:majorUnit val="20000"/>
        <c:minorUnit val="20000"/>
      </c:valAx>
      <c:spPr>
        <a:solidFill>
          <a:schemeClr val="accent6"/>
        </a:solidFill>
        <a:ln w="25400">
          <a:noFill/>
        </a:ln>
      </c:spPr>
    </c:plotArea>
    <c:plotVisOnly val="1"/>
    <c:dispBlanksAs val="gap"/>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700" b="0" i="0" u="none" strike="noStrike" baseline="0">
                <a:solidFill>
                  <a:schemeClr val="tx2"/>
                </a:solidFill>
                <a:latin typeface="Arial"/>
                <a:ea typeface="Arial"/>
                <a:cs typeface="Arial"/>
              </a:defRPr>
            </a:pPr>
            <a:r>
              <a:rPr lang="pt-PT" sz="700" b="1" i="0" u="none" strike="noStrike" baseline="0">
                <a:solidFill>
                  <a:schemeClr val="tx2"/>
                </a:solidFill>
                <a:latin typeface="Arial"/>
                <a:cs typeface="Arial"/>
              </a:rPr>
              <a:t>valor médio da prestação de RSI,  por beneficiário</a:t>
            </a:r>
          </a:p>
          <a:p>
            <a:pPr>
              <a:defRPr sz="700" b="0" i="0" u="none" strike="noStrike" baseline="0">
                <a:solidFill>
                  <a:schemeClr val="tx2"/>
                </a:solidFill>
                <a:latin typeface="Arial"/>
                <a:ea typeface="Arial"/>
                <a:cs typeface="Arial"/>
              </a:defRPr>
            </a:pPr>
            <a:r>
              <a:rPr lang="pt-PT" sz="700" b="1" i="0" u="none" strike="noStrike" baseline="0">
                <a:solidFill>
                  <a:schemeClr val="tx2"/>
                </a:solidFill>
              </a:rPr>
              <a:t>dezembro 2</a:t>
            </a:r>
            <a:r>
              <a:rPr lang="pt-PT" sz="700" b="1" i="0" u="none" strike="noStrike" baseline="0">
                <a:solidFill>
                  <a:schemeClr val="tx2"/>
                </a:solidFill>
                <a:latin typeface="Arial"/>
                <a:cs typeface="Arial"/>
              </a:rPr>
              <a:t>012</a:t>
            </a:r>
          </a:p>
          <a:p>
            <a:pPr>
              <a:defRPr sz="7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(euros)</a:t>
            </a:r>
          </a:p>
        </c:rich>
      </c:tx>
      <c:layout>
        <c:manualLayout>
          <c:xMode val="edge"/>
          <c:yMode val="edge"/>
          <c:x val="0.36151277670485726"/>
          <c:y val="2.4154589371979993E-2"/>
        </c:manualLayout>
      </c:layout>
      <c:spPr>
        <a:noFill/>
        <a:ln w="25400">
          <a:noFill/>
        </a:ln>
      </c:spPr>
    </c:title>
    <c:plotArea>
      <c:layout>
        <c:manualLayout>
          <c:layoutTarget val="inner"/>
          <c:xMode val="edge"/>
          <c:yMode val="edge"/>
          <c:x val="5.5617352614015575E-3"/>
          <c:y val="9.8229170629033705E-2"/>
          <c:w val="0.98998887652954903"/>
          <c:h val="0.57327145700990789"/>
        </c:manualLayout>
      </c:layout>
      <c:lineChart>
        <c:grouping val="standard"/>
        <c:ser>
          <c:idx val="0"/>
          <c:order val="0"/>
          <c:spPr>
            <a:ln w="28575">
              <a:noFill/>
            </a:ln>
          </c:spPr>
          <c:marker>
            <c:symbol val="none"/>
          </c:marker>
          <c:dLbls>
            <c:dLbl>
              <c:idx val="0"/>
              <c:layout>
                <c:manualLayout>
                  <c:x val="-3.2906904434498521E-2"/>
                  <c:y val="-1.2759863479323619E-2"/>
                </c:manualLayout>
              </c:layout>
              <c:dLblPos val="r"/>
              <c:showVal val="1"/>
            </c:dLbl>
            <c:dLbl>
              <c:idx val="1"/>
              <c:layout>
                <c:manualLayout>
                  <c:x val="-3.7912524560681289E-2"/>
                  <c:y val="-7.2720694912494837E-3"/>
                </c:manualLayout>
              </c:layout>
              <c:dLblPos val="r"/>
              <c:showVal val="1"/>
            </c:dLbl>
            <c:dLbl>
              <c:idx val="2"/>
              <c:layout>
                <c:manualLayout>
                  <c:x val="-4.0693333800460724E-2"/>
                  <c:y val="-1.1368757514942427E-2"/>
                </c:manualLayout>
              </c:layout>
              <c:dLblPos val="r"/>
              <c:showVal val="1"/>
            </c:dLbl>
            <c:dLbl>
              <c:idx val="3"/>
              <c:layout>
                <c:manualLayout>
                  <c:x val="-4.0137218665241926E-2"/>
                  <c:y val="-9.204391059214518E-3"/>
                </c:manualLayout>
              </c:layout>
              <c:dLblPos val="r"/>
              <c:showVal val="1"/>
            </c:dLbl>
            <c:dLbl>
              <c:idx val="4"/>
              <c:layout>
                <c:manualLayout>
                  <c:x val="-3.9580986748180398E-2"/>
                  <c:y val="-8.0836194058725407E-3"/>
                </c:manualLayout>
              </c:layout>
              <c:dLblPos val="r"/>
              <c:showVal val="1"/>
            </c:dLbl>
            <c:dLbl>
              <c:idx val="5"/>
              <c:layout>
                <c:manualLayout>
                  <c:x val="-4.0137218665241919E-2"/>
                  <c:y val="-9.6292280683967311E-3"/>
                </c:manualLayout>
              </c:layout>
              <c:dLblPos val="r"/>
              <c:showVal val="1"/>
            </c:dLbl>
            <c:dLbl>
              <c:idx val="6"/>
              <c:layout>
                <c:manualLayout>
                  <c:x val="-4.0693333800460724E-2"/>
                  <c:y val="-1.0711699074094298E-2"/>
                </c:manualLayout>
              </c:layout>
              <c:dLblPos val="r"/>
              <c:showVal val="1"/>
            </c:dLbl>
            <c:dLbl>
              <c:idx val="7"/>
              <c:layout>
                <c:manualLayout>
                  <c:x val="-3.9024871612961615E-2"/>
                  <c:y val="-1.0557031056413977E-2"/>
                </c:manualLayout>
              </c:layout>
              <c:dLblPos val="r"/>
              <c:showVal val="1"/>
            </c:dLbl>
            <c:dLbl>
              <c:idx val="8"/>
              <c:layout>
                <c:manualLayout>
                  <c:x val="-4.0693333800460724E-2"/>
                  <c:y val="-1.2991674674859661E-2"/>
                </c:manualLayout>
              </c:layout>
              <c:dLblPos val="r"/>
              <c:showVal val="1"/>
            </c:dLbl>
            <c:dLbl>
              <c:idx val="9"/>
              <c:layout>
                <c:manualLayout>
                  <c:x val="-4.0137218665241954E-2"/>
                  <c:y val="-1.4499227606331926E-2"/>
                </c:manualLayout>
              </c:layout>
              <c:dLblPos val="r"/>
              <c:showVal val="1"/>
            </c:dLbl>
            <c:dLbl>
              <c:idx val="10"/>
              <c:layout>
                <c:manualLayout>
                  <c:x val="-4.0693333800460724E-2"/>
                  <c:y val="-9.204391059214518E-3"/>
                </c:manualLayout>
              </c:layout>
              <c:dLblPos val="r"/>
              <c:showVal val="1"/>
            </c:dLbl>
            <c:dLbl>
              <c:idx val="11"/>
              <c:layout>
                <c:manualLayout>
                  <c:x val="-4.0137218665241892E-2"/>
                  <c:y val="-1.3184808659721861E-2"/>
                </c:manualLayout>
              </c:layout>
              <c:dLblPos val="r"/>
              <c:showVal val="1"/>
            </c:dLbl>
            <c:dLbl>
              <c:idx val="12"/>
              <c:layout>
                <c:manualLayout>
                  <c:x val="-4.0693333800460814E-2"/>
                  <c:y val="-1.0247734819580821E-2"/>
                </c:manualLayout>
              </c:layout>
              <c:dLblPos val="r"/>
              <c:showVal val="1"/>
            </c:dLbl>
            <c:dLbl>
              <c:idx val="13"/>
              <c:layout>
                <c:manualLayout>
                  <c:x val="-3.9024871612961635E-2"/>
                  <c:y val="-5.8031366221283024E-3"/>
                </c:manualLayout>
              </c:layout>
              <c:dLblPos val="r"/>
              <c:showVal val="1"/>
            </c:dLbl>
            <c:dLbl>
              <c:idx val="14"/>
              <c:layout>
                <c:manualLayout>
                  <c:x val="-3.9580986748180363E-2"/>
                  <c:y val="-8.3156469438419936E-3"/>
                </c:manualLayout>
              </c:layout>
              <c:dLblPos val="r"/>
              <c:showVal val="1"/>
            </c:dLbl>
            <c:dLbl>
              <c:idx val="15"/>
              <c:layout>
                <c:manualLayout>
                  <c:x val="-4.3474259822082827E-2"/>
                  <c:y val="-3.9483684681477296E-3"/>
                </c:manualLayout>
              </c:layout>
              <c:dLblPos val="r"/>
              <c:showVal val="1"/>
            </c:dLbl>
            <c:dLbl>
              <c:idx val="16"/>
              <c:layout>
                <c:manualLayout>
                  <c:x val="-3.9580986748180357E-2"/>
                  <c:y val="-6.2669753556319494E-3"/>
                </c:manualLayout>
              </c:layout>
              <c:dLblPos val="r"/>
              <c:showVal val="1"/>
            </c:dLbl>
            <c:dLbl>
              <c:idx val="17"/>
              <c:layout>
                <c:manualLayout>
                  <c:x val="-4.0137218665241961E-2"/>
                  <c:y val="-1.2760028798863211E-2"/>
                </c:manualLayout>
              </c:layout>
              <c:dLblPos val="r"/>
              <c:showVal val="1"/>
            </c:dLbl>
            <c:dLbl>
              <c:idx val="18"/>
              <c:layout>
                <c:manualLayout>
                  <c:x val="-4.0693333800460724E-2"/>
                  <c:y val="-7.0400705274413083E-3"/>
                </c:manualLayout>
              </c:layout>
              <c:dLblPos val="r"/>
              <c:showVal val="1"/>
            </c:dLbl>
            <c:dLbl>
              <c:idx val="19"/>
              <c:layout>
                <c:manualLayout>
                  <c:x val="-3.2065257693734042E-2"/>
                  <c:y val="-1.0789087168542445E-2"/>
                </c:manualLayout>
              </c:layout>
              <c:dLblPos val="r"/>
              <c:showVal val="1"/>
            </c:dLbl>
            <c:numFmt formatCode="0.0" sourceLinked="0"/>
            <c:spPr>
              <a:solidFill>
                <a:srgbClr val="C0C0C0"/>
              </a:solidFill>
              <a:ln w="3175">
                <a:solidFill>
                  <a:srgbClr val="808080"/>
                </a:solidFill>
                <a:prstDash val="solid"/>
              </a:ln>
            </c:spPr>
            <c:txPr>
              <a:bodyPr/>
              <a:lstStyle/>
              <a:p>
                <a:pPr>
                  <a:defRPr sz="700" b="0" i="0" u="none" strike="noStrike" baseline="0">
                    <a:solidFill>
                      <a:schemeClr val="tx2"/>
                    </a:solidFill>
                    <a:latin typeface="Arial"/>
                    <a:ea typeface="Arial"/>
                    <a:cs typeface="Arial"/>
                  </a:defRPr>
                </a:pPr>
                <a:endParaRPr lang="pt-PT"/>
              </a:p>
            </c:txPr>
            <c:showVal val="1"/>
          </c:dLbls>
          <c:cat>
            <c:strLit>
              <c:ptCount val="20"/>
              <c:pt idx="0">
                <c:v> Aveiro  </c:v>
              </c:pt>
              <c:pt idx="1">
                <c:v> Beja  </c:v>
              </c:pt>
              <c:pt idx="2">
                <c:v> Braga  </c:v>
              </c:pt>
              <c:pt idx="3">
                <c:v> Bragança  </c:v>
              </c:pt>
              <c:pt idx="4">
                <c:v> Castelo Branco  </c:v>
              </c:pt>
              <c:pt idx="5">
                <c:v> Coimbra  </c:v>
              </c:pt>
              <c:pt idx="6">
                <c:v> Évora  </c:v>
              </c:pt>
              <c:pt idx="7">
                <c:v> Faro  </c:v>
              </c:pt>
              <c:pt idx="8">
                <c:v> Guarda  </c:v>
              </c:pt>
              <c:pt idx="9">
                <c:v> Leiria  </c:v>
              </c:pt>
              <c:pt idx="10">
                <c:v> Lisboa  </c:v>
              </c:pt>
              <c:pt idx="11">
                <c:v> Portalegre  </c:v>
              </c:pt>
              <c:pt idx="12">
                <c:v> Porto  </c:v>
              </c:pt>
              <c:pt idx="13">
                <c:v> Santarém  </c:v>
              </c:pt>
              <c:pt idx="14">
                <c:v> Setúbal  </c:v>
              </c:pt>
              <c:pt idx="15">
                <c:v> Viana do Castelo  </c:v>
              </c:pt>
              <c:pt idx="16">
                <c:v> Vila Real  </c:v>
              </c:pt>
              <c:pt idx="17">
                <c:v> Viseu  </c:v>
              </c:pt>
              <c:pt idx="18">
                <c:v>Açores  </c:v>
              </c:pt>
              <c:pt idx="19">
                <c:v>Madeira  </c:v>
              </c:pt>
            </c:strLit>
          </c:cat>
          <c:val>
            <c:numLit>
              <c:formatCode>General</c:formatCode>
              <c:ptCount val="20"/>
              <c:pt idx="0">
                <c:v>86.45</c:v>
              </c:pt>
              <c:pt idx="1">
                <c:v>85.03</c:v>
              </c:pt>
              <c:pt idx="2">
                <c:v>83.06</c:v>
              </c:pt>
              <c:pt idx="3">
                <c:v>93.06</c:v>
              </c:pt>
              <c:pt idx="4">
                <c:v>79.89</c:v>
              </c:pt>
              <c:pt idx="5">
                <c:v>91.3</c:v>
              </c:pt>
              <c:pt idx="6">
                <c:v>83.88</c:v>
              </c:pt>
              <c:pt idx="7">
                <c:v>87.86</c:v>
              </c:pt>
              <c:pt idx="8">
                <c:v>75.33</c:v>
              </c:pt>
              <c:pt idx="9">
                <c:v>88.51</c:v>
              </c:pt>
              <c:pt idx="10">
                <c:v>85.960000000000022</c:v>
              </c:pt>
              <c:pt idx="11">
                <c:v>85.14</c:v>
              </c:pt>
              <c:pt idx="12">
                <c:v>86.34</c:v>
              </c:pt>
              <c:pt idx="13">
                <c:v>85.410000000000025</c:v>
              </c:pt>
              <c:pt idx="14">
                <c:v>86.38</c:v>
              </c:pt>
              <c:pt idx="15">
                <c:v>89.710000000000022</c:v>
              </c:pt>
              <c:pt idx="16">
                <c:v>87.72</c:v>
              </c:pt>
              <c:pt idx="17">
                <c:v>81.149999999999991</c:v>
              </c:pt>
              <c:pt idx="18">
                <c:v>66.42</c:v>
              </c:pt>
              <c:pt idx="19">
                <c:v>79.08</c:v>
              </c:pt>
            </c:numLit>
          </c:val>
        </c:ser>
        <c:ser>
          <c:idx val="1"/>
          <c:order val="1"/>
          <c:spPr>
            <a:ln w="38100">
              <a:solidFill>
                <a:srgbClr val="808080"/>
              </a:solidFill>
              <a:prstDash val="solid"/>
            </a:ln>
          </c:spPr>
          <c:marker>
            <c:symbol val="none"/>
          </c:marker>
          <c:cat>
            <c:strLit>
              <c:ptCount val="20"/>
              <c:pt idx="0">
                <c:v> Aveiro  </c:v>
              </c:pt>
              <c:pt idx="1">
                <c:v> Beja  </c:v>
              </c:pt>
              <c:pt idx="2">
                <c:v> Braga  </c:v>
              </c:pt>
              <c:pt idx="3">
                <c:v> Bragança  </c:v>
              </c:pt>
              <c:pt idx="4">
                <c:v> Castelo Branco  </c:v>
              </c:pt>
              <c:pt idx="5">
                <c:v> Coimbra  </c:v>
              </c:pt>
              <c:pt idx="6">
                <c:v> Évora  </c:v>
              </c:pt>
              <c:pt idx="7">
                <c:v> Faro  </c:v>
              </c:pt>
              <c:pt idx="8">
                <c:v> Guarda  </c:v>
              </c:pt>
              <c:pt idx="9">
                <c:v> Leiria  </c:v>
              </c:pt>
              <c:pt idx="10">
                <c:v> Lisboa  </c:v>
              </c:pt>
              <c:pt idx="11">
                <c:v> Portalegre  </c:v>
              </c:pt>
              <c:pt idx="12">
                <c:v> Porto  </c:v>
              </c:pt>
              <c:pt idx="13">
                <c:v> Santarém  </c:v>
              </c:pt>
              <c:pt idx="14">
                <c:v> Setúbal  </c:v>
              </c:pt>
              <c:pt idx="15">
                <c:v> Viana do Castelo  </c:v>
              </c:pt>
              <c:pt idx="16">
                <c:v> Vila Real  </c:v>
              </c:pt>
              <c:pt idx="17">
                <c:v> Viseu  </c:v>
              </c:pt>
              <c:pt idx="18">
                <c:v>Açores  </c:v>
              </c:pt>
              <c:pt idx="19">
                <c:v>Madeira  </c:v>
              </c:pt>
            </c:strLit>
          </c:cat>
          <c:val>
            <c:numLit>
              <c:formatCode>General</c:formatCode>
              <c:ptCount val="20"/>
              <c:pt idx="0">
                <c:v>84.53</c:v>
              </c:pt>
              <c:pt idx="1">
                <c:v>84.53</c:v>
              </c:pt>
              <c:pt idx="2">
                <c:v>84.53</c:v>
              </c:pt>
              <c:pt idx="3">
                <c:v>84.53</c:v>
              </c:pt>
              <c:pt idx="4">
                <c:v>84.53</c:v>
              </c:pt>
              <c:pt idx="5">
                <c:v>84.53</c:v>
              </c:pt>
              <c:pt idx="6">
                <c:v>84.53</c:v>
              </c:pt>
              <c:pt idx="7">
                <c:v>84.53</c:v>
              </c:pt>
              <c:pt idx="8">
                <c:v>84.53</c:v>
              </c:pt>
              <c:pt idx="9">
                <c:v>84.53</c:v>
              </c:pt>
              <c:pt idx="10">
                <c:v>84.53</c:v>
              </c:pt>
              <c:pt idx="11">
                <c:v>84.53</c:v>
              </c:pt>
              <c:pt idx="12">
                <c:v>84.53</c:v>
              </c:pt>
              <c:pt idx="13">
                <c:v>84.53</c:v>
              </c:pt>
              <c:pt idx="14">
                <c:v>84.53</c:v>
              </c:pt>
              <c:pt idx="15">
                <c:v>84.53</c:v>
              </c:pt>
              <c:pt idx="16">
                <c:v>84.53</c:v>
              </c:pt>
              <c:pt idx="17">
                <c:v>84.53</c:v>
              </c:pt>
              <c:pt idx="18">
                <c:v>84.53</c:v>
              </c:pt>
              <c:pt idx="19">
                <c:v>84.53</c:v>
              </c:pt>
            </c:numLit>
          </c:val>
        </c:ser>
        <c:ser>
          <c:idx val="2"/>
          <c:order val="2"/>
          <c:spPr>
            <a:ln w="28575">
              <a:noFill/>
            </a:ln>
          </c:spPr>
          <c:marker>
            <c:symbol val="none"/>
          </c:marker>
          <c:cat>
            <c:strLit>
              <c:ptCount val="20"/>
              <c:pt idx="0">
                <c:v> Aveiro  </c:v>
              </c:pt>
              <c:pt idx="1">
                <c:v> Beja  </c:v>
              </c:pt>
              <c:pt idx="2">
                <c:v> Braga  </c:v>
              </c:pt>
              <c:pt idx="3">
                <c:v> Bragança  </c:v>
              </c:pt>
              <c:pt idx="4">
                <c:v> Castelo Branco  </c:v>
              </c:pt>
              <c:pt idx="5">
                <c:v> Coimbra  </c:v>
              </c:pt>
              <c:pt idx="6">
                <c:v> Évora  </c:v>
              </c:pt>
              <c:pt idx="7">
                <c:v> Faro  </c:v>
              </c:pt>
              <c:pt idx="8">
                <c:v> Guarda  </c:v>
              </c:pt>
              <c:pt idx="9">
                <c:v> Leiria  </c:v>
              </c:pt>
              <c:pt idx="10">
                <c:v> Lisboa  </c:v>
              </c:pt>
              <c:pt idx="11">
                <c:v> Portalegre  </c:v>
              </c:pt>
              <c:pt idx="12">
                <c:v> Porto  </c:v>
              </c:pt>
              <c:pt idx="13">
                <c:v> Santarém  </c:v>
              </c:pt>
              <c:pt idx="14">
                <c:v> Setúbal  </c:v>
              </c:pt>
              <c:pt idx="15">
                <c:v> Viana do Castelo  </c:v>
              </c:pt>
              <c:pt idx="16">
                <c:v> Vila Real  </c:v>
              </c:pt>
              <c:pt idx="17">
                <c:v> Viseu  </c:v>
              </c:pt>
              <c:pt idx="18">
                <c:v>Açores  </c:v>
              </c:pt>
              <c:pt idx="19">
                <c:v>Madeira  </c:v>
              </c:pt>
            </c:strLit>
          </c:cat>
          <c:val>
            <c:numLit>
              <c:formatCode>General</c:formatCode>
              <c:ptCount val="21"/>
              <c:pt idx="0">
                <c:v>93.01</c:v>
              </c:pt>
              <c:pt idx="1">
                <c:v>96.29</c:v>
              </c:pt>
              <c:pt idx="2">
                <c:v>85.9</c:v>
              </c:pt>
              <c:pt idx="3">
                <c:v>102.54</c:v>
              </c:pt>
              <c:pt idx="4">
                <c:v>83.56</c:v>
              </c:pt>
              <c:pt idx="5">
                <c:v>95.440000000000026</c:v>
              </c:pt>
              <c:pt idx="6">
                <c:v>88.07</c:v>
              </c:pt>
              <c:pt idx="7">
                <c:v>91.82</c:v>
              </c:pt>
              <c:pt idx="8">
                <c:v>81.7</c:v>
              </c:pt>
              <c:pt idx="9">
                <c:v>90.169999999999987</c:v>
              </c:pt>
              <c:pt idx="10">
                <c:v>94.93</c:v>
              </c:pt>
              <c:pt idx="11">
                <c:v>95.5</c:v>
              </c:pt>
              <c:pt idx="12">
                <c:v>92.28</c:v>
              </c:pt>
              <c:pt idx="13">
                <c:v>90.48</c:v>
              </c:pt>
              <c:pt idx="14">
                <c:v>95.51</c:v>
              </c:pt>
              <c:pt idx="15">
                <c:v>87.58</c:v>
              </c:pt>
              <c:pt idx="16">
                <c:v>92.149999999999991</c:v>
              </c:pt>
              <c:pt idx="17">
                <c:v>84.32</c:v>
              </c:pt>
              <c:pt idx="18">
                <c:v>75.849999999999994</c:v>
              </c:pt>
              <c:pt idx="19">
                <c:v>83.240000000000023</c:v>
              </c:pt>
              <c:pt idx="20">
                <c:v>91.22</c:v>
              </c:pt>
            </c:numLit>
          </c:val>
        </c:ser>
        <c:marker val="1"/>
        <c:axId val="152409216"/>
        <c:axId val="158409472"/>
      </c:lineChart>
      <c:catAx>
        <c:axId val="152409216"/>
        <c:scaling>
          <c:orientation val="minMax"/>
        </c:scaling>
        <c:axPos val="b"/>
        <c:numFmt formatCode="General" sourceLinked="1"/>
        <c:tickLblPos val="nextTo"/>
        <c:spPr>
          <a:ln w="9525">
            <a:noFill/>
          </a:ln>
        </c:spPr>
        <c:txPr>
          <a:bodyPr rot="-5400000" vert="horz"/>
          <a:lstStyle/>
          <a:p>
            <a:pPr>
              <a:defRPr sz="700" b="0" i="0" u="none" strike="noStrike" baseline="0">
                <a:solidFill>
                  <a:schemeClr val="tx2"/>
                </a:solidFill>
                <a:latin typeface="Arial"/>
                <a:ea typeface="Arial"/>
                <a:cs typeface="Arial"/>
              </a:defRPr>
            </a:pPr>
            <a:endParaRPr lang="pt-PT"/>
          </a:p>
        </c:txPr>
        <c:crossAx val="158409472"/>
        <c:crosses val="autoZero"/>
        <c:auto val="1"/>
        <c:lblAlgn val="ctr"/>
        <c:lblOffset val="100"/>
        <c:tickLblSkip val="1"/>
        <c:tickMarkSkip val="1"/>
      </c:catAx>
      <c:valAx>
        <c:axId val="158409472"/>
        <c:scaling>
          <c:orientation val="minMax"/>
          <c:max val="110"/>
          <c:min val="60"/>
        </c:scaling>
        <c:axPos val="l"/>
        <c:majorGridlines>
          <c:spPr>
            <a:ln w="3175">
              <a:solidFill>
                <a:srgbClr val="FFF2E5"/>
              </a:solidFill>
              <a:prstDash val="sysDash"/>
            </a:ln>
          </c:spPr>
        </c:majorGridlines>
        <c:title>
          <c:tx>
            <c:rich>
              <a:bodyPr rot="0" vert="horz"/>
              <a:lstStyle/>
              <a:p>
                <a:pPr algn="ctr">
                  <a:defRPr sz="700" b="0" i="0" u="none" strike="noStrike" baseline="0">
                    <a:solidFill>
                      <a:schemeClr val="tx2"/>
                    </a:solidFill>
                    <a:latin typeface="Arial"/>
                    <a:ea typeface="Arial"/>
                    <a:cs typeface="Arial"/>
                  </a:defRPr>
                </a:pPr>
                <a:r>
                  <a:rPr lang="pt-PT">
                    <a:solidFill>
                      <a:schemeClr val="tx2"/>
                    </a:solidFill>
                  </a:rPr>
                  <a:t>Portugal</a:t>
                </a:r>
              </a:p>
            </c:rich>
          </c:tx>
          <c:layout>
            <c:manualLayout>
              <c:xMode val="edge"/>
              <c:yMode val="edge"/>
              <c:x val="0.92798403193612777"/>
              <c:y val="1.4493260806167347E-2"/>
            </c:manualLayout>
          </c:layout>
          <c:spPr>
            <a:noFill/>
            <a:ln w="25400">
              <a:noFill/>
            </a:ln>
          </c:spPr>
        </c:title>
        <c:numFmt formatCode="General" sourceLinked="1"/>
        <c:tickLblPos val="none"/>
        <c:spPr>
          <a:ln w="9525">
            <a:noFill/>
          </a:ln>
        </c:spPr>
        <c:crossAx val="152409216"/>
        <c:crosses val="autoZero"/>
        <c:crossBetween val="between"/>
        <c:majorUnit val="20"/>
        <c:minorUnit val="20"/>
      </c:valAx>
      <c:spPr>
        <a:solidFill>
          <a:schemeClr val="accent6"/>
        </a:solidFill>
        <a:ln w="25400">
          <a:noFill/>
        </a:ln>
      </c:spPr>
    </c:plotArea>
    <c:plotVisOnly val="1"/>
    <c:dispBlanksAs val="gap"/>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paperSize="9" orientation="landscape" verticalDpi="1200"/>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clima económico</a:t>
            </a:r>
            <a:endParaRPr lang="pt-PT" sz="1000" b="1" i="0" u="none" strike="noStrike" baseline="0">
              <a:solidFill>
                <a:schemeClr val="tx2"/>
              </a:solidFill>
              <a:latin typeface="Arial"/>
              <a:cs typeface="Arial"/>
            </a:endParaRPr>
          </a:p>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(sre/mm3m/%)</a:t>
            </a:r>
          </a:p>
        </c:rich>
      </c:tx>
      <c:layout>
        <c:manualLayout>
          <c:xMode val="edge"/>
          <c:yMode val="edge"/>
          <c:x val="0.25825891524038536"/>
          <c:y val="2.6881720430107652E-2"/>
        </c:manualLayout>
      </c:layout>
      <c:spPr>
        <a:noFill/>
        <a:ln w="25400">
          <a:noFill/>
        </a:ln>
      </c:spPr>
    </c:title>
    <c:plotArea>
      <c:layout>
        <c:manualLayout>
          <c:layoutTarget val="inner"/>
          <c:xMode val="edge"/>
          <c:yMode val="edge"/>
          <c:x val="6.8862376120380514E-2"/>
          <c:y val="0.1612911694134819"/>
          <c:w val="0.91916302038942677"/>
          <c:h val="0.55376634831962057"/>
        </c:manualLayout>
      </c:layout>
      <c:lineChart>
        <c:grouping val="standard"/>
        <c:ser>
          <c:idx val="0"/>
          <c:order val="0"/>
          <c:tx>
            <c:v>#REF!</c:v>
          </c:tx>
          <c:spPr>
            <a:ln w="25400">
              <a:solidFill>
                <a:schemeClr val="accent2"/>
              </a:solidFill>
              <a:prstDash val="solid"/>
            </a:ln>
          </c:spPr>
          <c:marker>
            <c:symbol val="none"/>
          </c:marker>
          <c:dLbls>
            <c:delete val="1"/>
          </c:dLbls>
          <c:cat>
            <c:strLit>
              <c:ptCount val="122"/>
              <c:pt idx="0">
                <c:v>jan.03</c:v>
              </c:pt>
              <c:pt idx="6">
                <c:v>jul.03</c:v>
              </c:pt>
              <c:pt idx="12">
                <c:v>jan.04</c:v>
              </c:pt>
              <c:pt idx="18">
                <c:v>jul.04</c:v>
              </c:pt>
              <c:pt idx="24">
                <c:v>jan.05</c:v>
              </c:pt>
              <c:pt idx="30">
                <c:v>jul.05</c:v>
              </c:pt>
              <c:pt idx="36">
                <c:v>jan.06</c:v>
              </c:pt>
              <c:pt idx="42">
                <c:v>jul.06</c:v>
              </c:pt>
              <c:pt idx="48">
                <c:v>jan.07</c:v>
              </c:pt>
              <c:pt idx="54">
                <c:v>jul.07</c:v>
              </c:pt>
              <c:pt idx="60">
                <c:v>jan.08</c:v>
              </c:pt>
              <c:pt idx="66">
                <c:v>jul.08</c:v>
              </c:pt>
              <c:pt idx="72">
                <c:v>jan.09</c:v>
              </c:pt>
              <c:pt idx="78">
                <c:v>jul.09</c:v>
              </c:pt>
              <c:pt idx="84">
                <c:v>jan.10</c:v>
              </c:pt>
              <c:pt idx="90">
                <c:v>jul.10</c:v>
              </c:pt>
              <c:pt idx="96">
                <c:v>jan.11</c:v>
              </c:pt>
              <c:pt idx="102">
                <c:v>jul.11</c:v>
              </c:pt>
              <c:pt idx="108">
                <c:v>jan.12</c:v>
              </c:pt>
              <c:pt idx="114">
                <c:v>jul.12</c:v>
              </c:pt>
              <c:pt idx="120">
                <c:v>jan. 13</c:v>
              </c:pt>
            </c:strLit>
          </c:cat>
          <c:val>
            <c:numLit>
              <c:formatCode>General</c:formatCode>
              <c:ptCount val="122"/>
              <c:pt idx="0">
                <c:v>-0.76430218661755511</c:v>
              </c:pt>
              <c:pt idx="1">
                <c:v>-0.60738283963701101</c:v>
              </c:pt>
              <c:pt idx="2">
                <c:v>-0.75762027665966025</c:v>
              </c:pt>
              <c:pt idx="3">
                <c:v>-0.70271367549180364</c:v>
              </c:pt>
              <c:pt idx="4">
                <c:v>-0.9800907801678671</c:v>
              </c:pt>
              <c:pt idx="5">
                <c:v>-0.89752842546656553</c:v>
              </c:pt>
              <c:pt idx="6">
                <c:v>-0.81623348571266419</c:v>
              </c:pt>
              <c:pt idx="7">
                <c:v>-0.50123696443612376</c:v>
              </c:pt>
              <c:pt idx="8">
                <c:v>-0.24613724842230064</c:v>
              </c:pt>
              <c:pt idx="9">
                <c:v>8.9373766430598384E-2</c:v>
              </c:pt>
              <c:pt idx="10">
                <c:v>0.18009932553557759</c:v>
              </c:pt>
              <c:pt idx="11">
                <c:v>0.19815994123031747</c:v>
              </c:pt>
              <c:pt idx="12">
                <c:v>9.908526474508364E-2</c:v>
              </c:pt>
              <c:pt idx="13">
                <c:v>6.5646055741665377E-2</c:v>
              </c:pt>
              <c:pt idx="14">
                <c:v>6.9508994503708774E-2</c:v>
              </c:pt>
              <c:pt idx="15">
                <c:v>0.23451361798320758</c:v>
              </c:pt>
              <c:pt idx="16">
                <c:v>0.59347539733642252</c:v>
              </c:pt>
              <c:pt idx="17">
                <c:v>0.83339283307581358</c:v>
              </c:pt>
              <c:pt idx="18">
                <c:v>0.97798257425717983</c:v>
              </c:pt>
              <c:pt idx="19">
                <c:v>0.99876165267692663</c:v>
              </c:pt>
              <c:pt idx="20">
                <c:v>1.0238497489002918</c:v>
              </c:pt>
              <c:pt idx="21">
                <c:v>0.92305903389520805</c:v>
              </c:pt>
              <c:pt idx="22">
                <c:v>0.66978178940659916</c:v>
              </c:pt>
              <c:pt idx="23">
                <c:v>0.43359170708669287</c:v>
              </c:pt>
              <c:pt idx="24">
                <c:v>0.35906714641081078</c:v>
              </c:pt>
              <c:pt idx="25">
                <c:v>0.43764761130127938</c:v>
              </c:pt>
              <c:pt idx="26">
                <c:v>0.60590964983924178</c:v>
              </c:pt>
              <c:pt idx="27">
                <c:v>0.62658130279354263</c:v>
              </c:pt>
              <c:pt idx="28">
                <c:v>0.59077940713107291</c:v>
              </c:pt>
              <c:pt idx="29">
                <c:v>0.39317999482444232</c:v>
              </c:pt>
              <c:pt idx="30">
                <c:v>4.5984899555442812E-2</c:v>
              </c:pt>
              <c:pt idx="31">
                <c:v>-0.13900246972702346</c:v>
              </c:pt>
              <c:pt idx="32">
                <c:v>-0.20318450921817116</c:v>
              </c:pt>
              <c:pt idx="33">
                <c:v>-1.4550767866615065E-2</c:v>
              </c:pt>
              <c:pt idx="34">
                <c:v>-0.10961747436292886</c:v>
              </c:pt>
              <c:pt idx="35">
                <c:v>2.6190838164690151E-2</c:v>
              </c:pt>
              <c:pt idx="36">
                <c:v>-2.0903185535058742E-3</c:v>
              </c:pt>
              <c:pt idx="37">
                <c:v>0.26882044319274789</c:v>
              </c:pt>
              <c:pt idx="38">
                <c:v>0.12007204195588816</c:v>
              </c:pt>
              <c:pt idx="39">
                <c:v>0.29291329399716187</c:v>
              </c:pt>
              <c:pt idx="40">
                <c:v>0.17584194138405823</c:v>
              </c:pt>
              <c:pt idx="41">
                <c:v>0.54423842296892955</c:v>
              </c:pt>
              <c:pt idx="42">
                <c:v>0.64255256243747005</c:v>
              </c:pt>
              <c:pt idx="43">
                <c:v>0.80680661550407184</c:v>
              </c:pt>
              <c:pt idx="44">
                <c:v>0.78916749256090268</c:v>
              </c:pt>
              <c:pt idx="45">
                <c:v>0.96810630439165657</c:v>
              </c:pt>
              <c:pt idx="46">
                <c:v>1.0008611288258671</c:v>
              </c:pt>
              <c:pt idx="47">
                <c:v>0.79792994472654599</c:v>
              </c:pt>
              <c:pt idx="48">
                <c:v>0.6262700454400546</c:v>
              </c:pt>
              <c:pt idx="49">
                <c:v>0.69955553427184292</c:v>
              </c:pt>
              <c:pt idx="50">
                <c:v>0.97790848191957658</c:v>
              </c:pt>
              <c:pt idx="51">
                <c:v>1.1302222901301298</c:v>
              </c:pt>
              <c:pt idx="52">
                <c:v>1.2805236915384601</c:v>
              </c:pt>
              <c:pt idx="53">
                <c:v>1.3641661428543639</c:v>
              </c:pt>
              <c:pt idx="54">
                <c:v>1.2492960045559418</c:v>
              </c:pt>
              <c:pt idx="55">
                <c:v>1.2530142296087687</c:v>
              </c:pt>
              <c:pt idx="56">
                <c:v>1.2666299848387741</c:v>
              </c:pt>
              <c:pt idx="57">
                <c:v>1.3563124743707775</c:v>
              </c:pt>
              <c:pt idx="58">
                <c:v>1.3054400009117721</c:v>
              </c:pt>
              <c:pt idx="59">
                <c:v>1.1716554490839741</c:v>
              </c:pt>
              <c:pt idx="60">
                <c:v>1.0988380618072513</c:v>
              </c:pt>
              <c:pt idx="61">
                <c:v>1.0754036629447232</c:v>
              </c:pt>
              <c:pt idx="62">
                <c:v>1.2511911518361138</c:v>
              </c:pt>
              <c:pt idx="63">
                <c:v>1.279595009489144</c:v>
              </c:pt>
              <c:pt idx="64">
                <c:v>1.2271134950851366</c:v>
              </c:pt>
              <c:pt idx="65">
                <c:v>0.79730018267603653</c:v>
              </c:pt>
              <c:pt idx="66">
                <c:v>0.45614500178069467</c:v>
              </c:pt>
              <c:pt idx="67">
                <c:v>0.28823999423180752</c:v>
              </c:pt>
              <c:pt idx="68">
                <c:v>0.19325680254706845</c:v>
              </c:pt>
              <c:pt idx="69">
                <c:v>-0.14709744990151125</c:v>
              </c:pt>
              <c:pt idx="70">
                <c:v>-0.97400303120791543</c:v>
              </c:pt>
              <c:pt idx="71">
                <c:v>-1.7480534720605709</c:v>
              </c:pt>
              <c:pt idx="72">
                <c:v>-2.2803453339991981</c:v>
              </c:pt>
              <c:pt idx="73">
                <c:v>-2.6705379800859399</c:v>
              </c:pt>
              <c:pt idx="74">
                <c:v>-2.7654635408767851</c:v>
              </c:pt>
              <c:pt idx="75">
                <c:v>-2.8160995140217957</c:v>
              </c:pt>
              <c:pt idx="76">
                <c:v>-2.3920400199728453</c:v>
              </c:pt>
              <c:pt idx="77">
                <c:v>-2.0110302665100352</c:v>
              </c:pt>
              <c:pt idx="78">
                <c:v>-1.5337383987039876</c:v>
              </c:pt>
              <c:pt idx="79">
                <c:v>-1.0368492088256778</c:v>
              </c:pt>
              <c:pt idx="80">
                <c:v>-0.60219395034409484</c:v>
              </c:pt>
              <c:pt idx="81">
                <c:v>-0.21980614216046879</c:v>
              </c:pt>
              <c:pt idx="82">
                <c:v>-0.27122444688065528</c:v>
              </c:pt>
              <c:pt idx="83">
                <c:v>-0.39016920407553318</c:v>
              </c:pt>
              <c:pt idx="84">
                <c:v>-0.54309812355791787</c:v>
              </c:pt>
              <c:pt idx="85">
                <c:v>-0.59703337754962627</c:v>
              </c:pt>
              <c:pt idx="86">
                <c:v>-0.47265184633640889</c:v>
              </c:pt>
              <c:pt idx="87">
                <c:v>-0.25378067482832933</c:v>
              </c:pt>
              <c:pt idx="88">
                <c:v>-3.9377708944987246E-2</c:v>
              </c:pt>
              <c:pt idx="89">
                <c:v>6.4980441559908092E-2</c:v>
              </c:pt>
              <c:pt idx="90">
                <c:v>-4.9579925382695067E-3</c:v>
              </c:pt>
              <c:pt idx="91">
                <c:v>-6.7143123070080579E-4</c:v>
              </c:pt>
              <c:pt idx="92">
                <c:v>3.5598516318333111E-3</c:v>
              </c:pt>
              <c:pt idx="93">
                <c:v>-0.20697153371468688</c:v>
              </c:pt>
              <c:pt idx="94">
                <c:v>-0.51084155755413885</c:v>
              </c:pt>
              <c:pt idx="95">
                <c:v>-1.0184404119802661</c:v>
              </c:pt>
              <c:pt idx="96">
                <c:v>-1.1726066769159684</c:v>
              </c:pt>
              <c:pt idx="97">
                <c:v>-1.3374307382509394</c:v>
              </c:pt>
              <c:pt idx="98">
                <c:v>-1.418202067561396</c:v>
              </c:pt>
              <c:pt idx="99">
                <c:v>-1.6926526712909735</c:v>
              </c:pt>
              <c:pt idx="100">
                <c:v>-1.9052968845825653</c:v>
              </c:pt>
              <c:pt idx="101">
                <c:v>-2.0659916446267252</c:v>
              </c:pt>
              <c:pt idx="102">
                <c:v>-2.2121571671902607</c:v>
              </c:pt>
              <c:pt idx="103">
                <c:v>-2.3387431801524747</c:v>
              </c:pt>
              <c:pt idx="104">
                <c:v>-2.5768058649352659</c:v>
              </c:pt>
              <c:pt idx="105">
                <c:v>-2.8396471481475487</c:v>
              </c:pt>
              <c:pt idx="106">
                <c:v>-3.3309017655708595</c:v>
              </c:pt>
              <c:pt idx="107">
                <c:v>-3.7763820842548772</c:v>
              </c:pt>
              <c:pt idx="108">
                <c:v>-4.0693864508691489</c:v>
              </c:pt>
              <c:pt idx="109">
                <c:v>-4.1992851794060533</c:v>
              </c:pt>
              <c:pt idx="110">
                <c:v>-4.1483153049949362</c:v>
              </c:pt>
              <c:pt idx="111">
                <c:v>-4.0195690819596877</c:v>
              </c:pt>
              <c:pt idx="112">
                <c:v>-3.988038922366409</c:v>
              </c:pt>
              <c:pt idx="113">
                <c:v>-3.8115592484058158</c:v>
              </c:pt>
              <c:pt idx="114">
                <c:v>-3.7487915140605632</c:v>
              </c:pt>
              <c:pt idx="115">
                <c:v>-3.4406010560681546</c:v>
              </c:pt>
              <c:pt idx="116">
                <c:v>-3.6117691937339567</c:v>
              </c:pt>
              <c:pt idx="117">
                <c:v>-3.963559997487978</c:v>
              </c:pt>
              <c:pt idx="118">
                <c:v>-4.2973628473817342</c:v>
              </c:pt>
              <c:pt idx="119">
                <c:v>-4.3827291727191033</c:v>
              </c:pt>
              <c:pt idx="120">
                <c:v>-4.3</c:v>
              </c:pt>
              <c:pt idx="121">
                <c:v>-4.2</c:v>
              </c:pt>
            </c:numLit>
          </c:val>
        </c:ser>
        <c:dLbls>
          <c:showSerName val="1"/>
        </c:dLbls>
        <c:marker val="1"/>
        <c:axId val="159022464"/>
        <c:axId val="159034368"/>
      </c:lineChart>
      <c:catAx>
        <c:axId val="159022464"/>
        <c:scaling>
          <c:orientation val="minMax"/>
        </c:scaling>
        <c:axPos val="b"/>
        <c:title>
          <c:tx>
            <c:rich>
              <a:bodyPr/>
              <a:lstStyle/>
              <a:p>
                <a:pPr>
                  <a:defRPr sz="600" b="0" i="0" u="none" strike="noStrike" baseline="0">
                    <a:solidFill>
                      <a:schemeClr val="tx2"/>
                    </a:solidFill>
                    <a:latin typeface="Arial"/>
                    <a:ea typeface="Arial"/>
                    <a:cs typeface="Arial"/>
                  </a:defRPr>
                </a:pPr>
                <a:r>
                  <a:rPr lang="pt-PT">
                    <a:solidFill>
                      <a:schemeClr val="tx2"/>
                    </a:solidFill>
                  </a:rPr>
                  <a:t>fonte: INE: ICIT, ICCOP, ICC e ICS. </a:t>
                </a:r>
              </a:p>
            </c:rich>
          </c:tx>
          <c:layout>
            <c:manualLayout>
              <c:xMode val="edge"/>
              <c:yMode val="edge"/>
              <c:x val="1.4970059880239521E-2"/>
              <c:y val="0.91935935427426407"/>
            </c:manualLayout>
          </c:layout>
          <c:spPr>
            <a:noFill/>
            <a:ln w="25400">
              <a:noFill/>
            </a:ln>
          </c:spPr>
        </c:title>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59034368"/>
        <c:crosses val="autoZero"/>
        <c:auto val="1"/>
        <c:lblAlgn val="ctr"/>
        <c:lblOffset val="100"/>
        <c:tickLblSkip val="1"/>
        <c:tickMarkSkip val="1"/>
      </c:catAx>
      <c:valAx>
        <c:axId val="159034368"/>
        <c:scaling>
          <c:orientation val="minMax"/>
          <c:max val="6"/>
          <c:min val="-5"/>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59022464"/>
        <c:crosses val="autoZero"/>
        <c:crossBetween val="between"/>
        <c:majorUnit val="5"/>
      </c:valAx>
      <c:spPr>
        <a:gradFill rotWithShape="0">
          <a:gsLst>
            <a:gs pos="0">
              <a:schemeClr val="accent6"/>
            </a:gs>
            <a:gs pos="100000">
              <a:srgbClr val="FFFFFF"/>
            </a:gs>
          </a:gsLst>
          <a:lin ang="5400000" scaled="1"/>
        </a:gradFill>
        <a:ln w="3175">
          <a:solidFill>
            <a:srgbClr val="FFFFFF"/>
          </a:solidFill>
          <a:prstDash val="solid"/>
        </a:ln>
      </c:spPr>
    </c:plotArea>
    <c:plotVisOnly val="1"/>
    <c:dispBlanksAs val="gap"/>
  </c:chart>
  <c:spPr>
    <a:solidFill>
      <a:schemeClr val="accent6"/>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lang val="pt-PT"/>
  <c:chart>
    <c:title>
      <c:tx>
        <c:rich>
          <a:bodyPr/>
          <a:lstStyle/>
          <a:p>
            <a:pPr algn="ct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perspetivas de evolução do emprego nos próximos 3 meses</a:t>
            </a:r>
            <a:r>
              <a:rPr lang="pt-PT" sz="800" b="0" i="0" u="none" strike="noStrike" baseline="0">
                <a:solidFill>
                  <a:schemeClr val="tx2"/>
                </a:solidFill>
                <a:latin typeface="Arial"/>
                <a:cs typeface="Arial"/>
              </a:rPr>
              <a:t> </a:t>
            </a:r>
            <a:r>
              <a:rPr lang="pt-PT" sz="700" b="0" i="0" u="none" strike="noStrike" baseline="0">
                <a:solidFill>
                  <a:schemeClr val="tx2"/>
                </a:solidFill>
                <a:latin typeface="Arial"/>
                <a:cs typeface="Arial"/>
              </a:rPr>
              <a:t>(sre/mm3m)</a:t>
            </a:r>
          </a:p>
        </c:rich>
      </c:tx>
      <c:layout>
        <c:manualLayout>
          <c:xMode val="edge"/>
          <c:yMode val="edge"/>
          <c:x val="0.10682523734978262"/>
          <c:y val="5.4945054945054984E-3"/>
        </c:manualLayout>
      </c:layout>
      <c:spPr>
        <a:noFill/>
        <a:ln w="25400">
          <a:noFill/>
        </a:ln>
      </c:spPr>
    </c:title>
    <c:plotArea>
      <c:layout>
        <c:manualLayout>
          <c:layoutTarget val="inner"/>
          <c:xMode val="edge"/>
          <c:yMode val="edge"/>
          <c:x val="8.3086173796500948E-2"/>
          <c:y val="0.20329670329670341"/>
          <c:w val="0.90504582171188463"/>
          <c:h val="0.51648351648351665"/>
        </c:manualLayout>
      </c:layout>
      <c:lineChart>
        <c:grouping val="standard"/>
        <c:ser>
          <c:idx val="0"/>
          <c:order val="0"/>
          <c:tx>
            <c:v>1ºTrim.</c:v>
          </c:tx>
          <c:spPr>
            <a:ln w="25400">
              <a:solidFill>
                <a:srgbClr val="808080"/>
              </a:solidFill>
              <a:prstDash val="solid"/>
            </a:ln>
          </c:spPr>
          <c:marker>
            <c:symbol val="none"/>
          </c:marker>
          <c:dLbls>
            <c:dLbl>
              <c:idx val="8"/>
              <c:layout>
                <c:manualLayout>
                  <c:x val="0.33925652468515632"/>
                  <c:y val="0.15131608548931777"/>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333333"/>
                        </a:solidFill>
                        <a:latin typeface="Arial"/>
                        <a:cs typeface="Arial"/>
                      </a:rPr>
                      <a:t>indústria</a:t>
                    </a:r>
                    <a:r>
                      <a:rPr lang="pt-PT" sz="700" b="1" i="0" u="none" strike="noStrike" baseline="0">
                        <a:solidFill>
                          <a:srgbClr val="008000"/>
                        </a:solidFill>
                        <a:latin typeface="Arial"/>
                        <a:cs typeface="Arial"/>
                      </a:rPr>
                      <a:t> </a:t>
                    </a:r>
                  </a:p>
                </c:rich>
              </c:tx>
              <c:spPr>
                <a:noFill/>
                <a:ln w="25400">
                  <a:noFill/>
                </a:ln>
              </c:spPr>
              <c:dLblPos val="r"/>
            </c:dLbl>
            <c:delete val="1"/>
          </c:dLbls>
          <c:cat>
            <c:strLit>
              <c:ptCount val="122"/>
              <c:pt idx="0">
                <c:v>jan.03</c:v>
              </c:pt>
              <c:pt idx="6">
                <c:v>jul.03</c:v>
              </c:pt>
              <c:pt idx="12">
                <c:v>jan.04</c:v>
              </c:pt>
              <c:pt idx="18">
                <c:v>jul.04</c:v>
              </c:pt>
              <c:pt idx="24">
                <c:v>jan.05</c:v>
              </c:pt>
              <c:pt idx="30">
                <c:v>jul.05</c:v>
              </c:pt>
              <c:pt idx="36">
                <c:v>jan.06</c:v>
              </c:pt>
              <c:pt idx="42">
                <c:v>jul.06</c:v>
              </c:pt>
              <c:pt idx="48">
                <c:v>jan.07</c:v>
              </c:pt>
              <c:pt idx="54">
                <c:v>jul.07</c:v>
              </c:pt>
              <c:pt idx="60">
                <c:v>jan.08</c:v>
              </c:pt>
              <c:pt idx="66">
                <c:v>jul.08</c:v>
              </c:pt>
              <c:pt idx="72">
                <c:v>jan.09</c:v>
              </c:pt>
              <c:pt idx="78">
                <c:v>jul.09</c:v>
              </c:pt>
              <c:pt idx="84">
                <c:v>jan.10</c:v>
              </c:pt>
              <c:pt idx="90">
                <c:v>jul.10</c:v>
              </c:pt>
              <c:pt idx="96">
                <c:v>jan.11</c:v>
              </c:pt>
              <c:pt idx="102">
                <c:v>jul.11</c:v>
              </c:pt>
              <c:pt idx="108">
                <c:v>jan.12</c:v>
              </c:pt>
              <c:pt idx="114">
                <c:v>jul.12</c:v>
              </c:pt>
              <c:pt idx="120">
                <c:v>jan. 13</c:v>
              </c:pt>
            </c:strLit>
          </c:cat>
          <c:val>
            <c:numLit>
              <c:formatCode>General</c:formatCode>
              <c:ptCount val="122"/>
              <c:pt idx="0">
                <c:v>0</c:v>
              </c:pt>
              <c:pt idx="1">
                <c:v>0</c:v>
              </c:pt>
              <c:pt idx="2">
                <c:v>-12.036239894658346</c:v>
              </c:pt>
              <c:pt idx="3">
                <c:v>-13.702906561325014</c:v>
              </c:pt>
              <c:pt idx="4">
                <c:v>-14.369573227991674</c:v>
              </c:pt>
              <c:pt idx="5">
                <c:v>-13.369573227991674</c:v>
              </c:pt>
              <c:pt idx="6">
                <c:v>-12.036239894658346</c:v>
              </c:pt>
              <c:pt idx="7">
                <c:v>-12.369573227991674</c:v>
              </c:pt>
              <c:pt idx="8">
                <c:v>-12.369573227991674</c:v>
              </c:pt>
              <c:pt idx="9">
                <c:v>-12.036239894658346</c:v>
              </c:pt>
              <c:pt idx="10">
                <c:v>-12.702906561325014</c:v>
              </c:pt>
              <c:pt idx="11">
                <c:v>-12.702906561325014</c:v>
              </c:pt>
              <c:pt idx="12">
                <c:v>-13.036239894658346</c:v>
              </c:pt>
              <c:pt idx="13">
                <c:v>-11.369573227991674</c:v>
              </c:pt>
              <c:pt idx="14">
                <c:v>-11.369573227991674</c:v>
              </c:pt>
              <c:pt idx="15">
                <c:v>-11.036239894658346</c:v>
              </c:pt>
              <c:pt idx="16">
                <c:v>-11.036239894658346</c:v>
              </c:pt>
              <c:pt idx="17">
                <c:v>-11.036239894658346</c:v>
              </c:pt>
              <c:pt idx="18">
                <c:v>-11.702906561325014</c:v>
              </c:pt>
              <c:pt idx="19">
                <c:v>-12.036239894658346</c:v>
              </c:pt>
              <c:pt idx="20">
                <c:v>-12.702906561325014</c:v>
              </c:pt>
              <c:pt idx="21">
                <c:v>-13.369573227991674</c:v>
              </c:pt>
              <c:pt idx="22">
                <c:v>-13.369573227991674</c:v>
              </c:pt>
              <c:pt idx="23">
                <c:v>-13.036239894658346</c:v>
              </c:pt>
              <c:pt idx="24">
                <c:v>-10.702906561325014</c:v>
              </c:pt>
              <c:pt idx="25">
                <c:v>-12.036239894658346</c:v>
              </c:pt>
              <c:pt idx="26">
                <c:v>-12.036239894658346</c:v>
              </c:pt>
              <c:pt idx="27">
                <c:v>-13.369573227991674</c:v>
              </c:pt>
              <c:pt idx="28">
                <c:v>-11.369573227991674</c:v>
              </c:pt>
              <c:pt idx="29">
                <c:v>-11.369573227991674</c:v>
              </c:pt>
              <c:pt idx="30">
                <c:v>-11.036239894658346</c:v>
              </c:pt>
              <c:pt idx="31">
                <c:v>-11.369573227991674</c:v>
              </c:pt>
              <c:pt idx="32">
                <c:v>-12.036239894658346</c:v>
              </c:pt>
              <c:pt idx="33">
                <c:v>-12.036239894658346</c:v>
              </c:pt>
              <c:pt idx="34">
                <c:v>-12.702906561325014</c:v>
              </c:pt>
              <c:pt idx="35">
                <c:v>-12.369573227991674</c:v>
              </c:pt>
              <c:pt idx="36">
                <c:v>-13.702906561325014</c:v>
              </c:pt>
              <c:pt idx="37">
                <c:v>-12.702906561325014</c:v>
              </c:pt>
              <c:pt idx="38">
                <c:v>-10.369573227991674</c:v>
              </c:pt>
              <c:pt idx="39">
                <c:v>-8.7029065613250047</c:v>
              </c:pt>
              <c:pt idx="40">
                <c:v>-8.0362398946583475</c:v>
              </c:pt>
              <c:pt idx="41">
                <c:v>-6.036239894658344</c:v>
              </c:pt>
              <c:pt idx="42">
                <c:v>-3.7029065613250012</c:v>
              </c:pt>
              <c:pt idx="43">
                <c:v>-2.3695732279916681</c:v>
              </c:pt>
              <c:pt idx="44">
                <c:v>-3.7029065613250012</c:v>
              </c:pt>
              <c:pt idx="45">
                <c:v>-5.3695732279916664</c:v>
              </c:pt>
              <c:pt idx="46">
                <c:v>-5.3695732279916664</c:v>
              </c:pt>
              <c:pt idx="47">
                <c:v>-6.3695732279916664</c:v>
              </c:pt>
              <c:pt idx="48">
                <c:v>-5.3695732279916664</c:v>
              </c:pt>
              <c:pt idx="49">
                <c:v>-6.036239894658344</c:v>
              </c:pt>
              <c:pt idx="50">
                <c:v>-4.7029065613249914</c:v>
              </c:pt>
              <c:pt idx="51">
                <c:v>-3.7029065613250012</c:v>
              </c:pt>
              <c:pt idx="52">
                <c:v>-3.0362398946583333</c:v>
              </c:pt>
              <c:pt idx="53">
                <c:v>-1.7029065613250001</c:v>
              </c:pt>
              <c:pt idx="54">
                <c:v>-2.0362398946583333</c:v>
              </c:pt>
              <c:pt idx="55">
                <c:v>-2.3695732279916681</c:v>
              </c:pt>
              <c:pt idx="56">
                <c:v>-2.7029065613250012</c:v>
              </c:pt>
              <c:pt idx="57">
                <c:v>-2.7029065613250012</c:v>
              </c:pt>
              <c:pt idx="58">
                <c:v>-3.3695732279916681</c:v>
              </c:pt>
              <c:pt idx="59">
                <c:v>-2.7029065613250012</c:v>
              </c:pt>
              <c:pt idx="60">
                <c:v>-3.0362398946583333</c:v>
              </c:pt>
              <c:pt idx="61">
                <c:v>-2.3695732279916681</c:v>
              </c:pt>
              <c:pt idx="62">
                <c:v>-3.7029065613250012</c:v>
              </c:pt>
              <c:pt idx="63">
                <c:v>-2.0362398946583333</c:v>
              </c:pt>
              <c:pt idx="64">
                <c:v>-1.7029065613250001</c:v>
              </c:pt>
              <c:pt idx="65">
                <c:v>-2.3695732279916681</c:v>
              </c:pt>
              <c:pt idx="66">
                <c:v>-5.036239894658344</c:v>
              </c:pt>
              <c:pt idx="67">
                <c:v>-6.036239894658344</c:v>
              </c:pt>
              <c:pt idx="68">
                <c:v>-7.7029065613249914</c:v>
              </c:pt>
              <c:pt idx="69">
                <c:v>-11.036239894658346</c:v>
              </c:pt>
              <c:pt idx="70">
                <c:v>-17.036239894658326</c:v>
              </c:pt>
              <c:pt idx="71">
                <c:v>-22.369573227991662</c:v>
              </c:pt>
              <c:pt idx="72">
                <c:v>-23.702906561324962</c:v>
              </c:pt>
              <c:pt idx="73">
                <c:v>-22.702906561324962</c:v>
              </c:pt>
              <c:pt idx="74">
                <c:v>-21.369573227991662</c:v>
              </c:pt>
              <c:pt idx="75">
                <c:v>-20.369573227991662</c:v>
              </c:pt>
              <c:pt idx="76">
                <c:v>-18.466506069238889</c:v>
              </c:pt>
              <c:pt idx="77">
                <c:v>-15.813354880019444</c:v>
              </c:pt>
              <c:pt idx="78">
                <c:v>-14.613226629533335</c:v>
              </c:pt>
              <c:pt idx="79">
                <c:v>-13.611710894066666</c:v>
              </c:pt>
              <c:pt idx="80">
                <c:v>-12.258621154166667</c:v>
              </c:pt>
              <c:pt idx="81">
                <c:v>-10.5970439097</c:v>
              </c:pt>
              <c:pt idx="82">
                <c:v>-8.6671401817999989</c:v>
              </c:pt>
              <c:pt idx="83">
                <c:v>-8.5938224071666678</c:v>
              </c:pt>
              <c:pt idx="84">
                <c:v>-8.3064344963667001</c:v>
              </c:pt>
              <c:pt idx="85">
                <c:v>-8.323540548533348</c:v>
              </c:pt>
              <c:pt idx="86">
                <c:v>-6.3326816739000007</c:v>
              </c:pt>
              <c:pt idx="87">
                <c:v>-6.2949212096999885</c:v>
              </c:pt>
              <c:pt idx="88">
                <c:v>-6.2755273095333406</c:v>
              </c:pt>
              <c:pt idx="89">
                <c:v>-6.5103645946333417</c:v>
              </c:pt>
              <c:pt idx="90">
                <c:v>-5.1938232901000001</c:v>
              </c:pt>
              <c:pt idx="91">
                <c:v>-4.7873935623000001</c:v>
              </c:pt>
              <c:pt idx="92">
                <c:v>-4.0098833972666714</c:v>
              </c:pt>
              <c:pt idx="93">
                <c:v>-5.0275974541333328</c:v>
              </c:pt>
              <c:pt idx="94">
                <c:v>-4.37006998503335</c:v>
              </c:pt>
              <c:pt idx="95">
                <c:v>-5.5547231414666713</c:v>
              </c:pt>
              <c:pt idx="96">
                <c:v>-4.6521763955999926</c:v>
              </c:pt>
              <c:pt idx="97">
                <c:v>-5.2662678532666733</c:v>
              </c:pt>
              <c:pt idx="98">
                <c:v>-5.1724659387666669</c:v>
              </c:pt>
              <c:pt idx="99">
                <c:v>-4.4171584549666694</c:v>
              </c:pt>
              <c:pt idx="100">
                <c:v>-3.2837325110333406</c:v>
              </c:pt>
              <c:pt idx="101">
                <c:v>-3.0329619842666631</c:v>
              </c:pt>
              <c:pt idx="102">
                <c:v>-5.3356642926000024</c:v>
              </c:pt>
              <c:pt idx="103">
                <c:v>-7.0659976844666694</c:v>
              </c:pt>
              <c:pt idx="104">
                <c:v>-8.3537023571333577</c:v>
              </c:pt>
              <c:pt idx="105">
                <c:v>-9.0961019475000011</c:v>
              </c:pt>
              <c:pt idx="106">
                <c:v>-11.184360892333331</c:v>
              </c:pt>
              <c:pt idx="107">
                <c:v>-12.811830500766684</c:v>
              </c:pt>
              <c:pt idx="108">
                <c:v>-13.8</c:v>
              </c:pt>
              <c:pt idx="109">
                <c:v>-14.2</c:v>
              </c:pt>
              <c:pt idx="110">
                <c:v>-14.7</c:v>
              </c:pt>
              <c:pt idx="111">
                <c:v>-14.2</c:v>
              </c:pt>
              <c:pt idx="112">
                <c:v>-13.4</c:v>
              </c:pt>
              <c:pt idx="113">
                <c:v>-12.5</c:v>
              </c:pt>
              <c:pt idx="114">
                <c:v>-12.7</c:v>
              </c:pt>
              <c:pt idx="115">
                <c:v>-12.6</c:v>
              </c:pt>
              <c:pt idx="116">
                <c:v>-12.8</c:v>
              </c:pt>
              <c:pt idx="117">
                <c:v>-14.2</c:v>
              </c:pt>
              <c:pt idx="118">
                <c:v>-15.8</c:v>
              </c:pt>
              <c:pt idx="119">
                <c:v>-17.100000000000001</c:v>
              </c:pt>
              <c:pt idx="120">
                <c:v>-15.9</c:v>
              </c:pt>
              <c:pt idx="121">
                <c:v>-14.4</c:v>
              </c:pt>
            </c:numLit>
          </c:val>
        </c:ser>
        <c:ser>
          <c:idx val="1"/>
          <c:order val="1"/>
          <c:tx>
            <c:v>2ºTrim.</c:v>
          </c:tx>
          <c:spPr>
            <a:ln w="25400">
              <a:solidFill>
                <a:schemeClr val="tx2"/>
              </a:solidFill>
              <a:prstDash val="solid"/>
            </a:ln>
          </c:spPr>
          <c:marker>
            <c:symbol val="none"/>
          </c:marker>
          <c:dLbls>
            <c:dLbl>
              <c:idx val="3"/>
              <c:layout>
                <c:manualLayout>
                  <c:x val="4.7175557061301986E-3"/>
                  <c:y val="-1.8641515964350801E-2"/>
                </c:manualLayout>
              </c:layout>
              <c:tx>
                <c:rich>
                  <a:bodyPr/>
                  <a:lstStyle/>
                  <a:p>
                    <a:pPr>
                      <a:defRPr sz="700" b="1" i="0" u="none" strike="noStrike" baseline="0">
                        <a:solidFill>
                          <a:schemeClr val="tx2"/>
                        </a:solidFill>
                        <a:latin typeface="Arial"/>
                        <a:ea typeface="Arial"/>
                        <a:cs typeface="Arial"/>
                      </a:defRPr>
                    </a:pPr>
                    <a:r>
                      <a:rPr lang="pt-PT">
                        <a:solidFill>
                          <a:schemeClr val="tx2"/>
                        </a:solidFill>
                      </a:rPr>
                      <a:t>c</a:t>
                    </a:r>
                    <a:r>
                      <a:rPr lang="pt-PT"/>
                      <a:t>onstrução</a:t>
                    </a:r>
                  </a:p>
                </c:rich>
              </c:tx>
              <c:spPr>
                <a:noFill/>
                <a:ln w="25400">
                  <a:noFill/>
                </a:ln>
              </c:spPr>
              <c:dLblPos val="r"/>
            </c:dLbl>
            <c:delete val="1"/>
            <c:txPr>
              <a:bodyPr/>
              <a:lstStyle/>
              <a:p>
                <a:pPr>
                  <a:defRPr>
                    <a:solidFill>
                      <a:schemeClr val="tx2"/>
                    </a:solidFill>
                  </a:defRPr>
                </a:pPr>
                <a:endParaRPr lang="pt-PT"/>
              </a:p>
            </c:txPr>
          </c:dLbls>
          <c:cat>
            <c:strLit>
              <c:ptCount val="122"/>
              <c:pt idx="0">
                <c:v>jan.03</c:v>
              </c:pt>
              <c:pt idx="6">
                <c:v>jul.03</c:v>
              </c:pt>
              <c:pt idx="12">
                <c:v>jan.04</c:v>
              </c:pt>
              <c:pt idx="18">
                <c:v>jul.04</c:v>
              </c:pt>
              <c:pt idx="24">
                <c:v>jan.05</c:v>
              </c:pt>
              <c:pt idx="30">
                <c:v>jul.05</c:v>
              </c:pt>
              <c:pt idx="36">
                <c:v>jan.06</c:v>
              </c:pt>
              <c:pt idx="42">
                <c:v>jul.06</c:v>
              </c:pt>
              <c:pt idx="48">
                <c:v>jan.07</c:v>
              </c:pt>
              <c:pt idx="54">
                <c:v>jul.07</c:v>
              </c:pt>
              <c:pt idx="60">
                <c:v>jan.08</c:v>
              </c:pt>
              <c:pt idx="66">
                <c:v>jul.08</c:v>
              </c:pt>
              <c:pt idx="72">
                <c:v>jan.09</c:v>
              </c:pt>
              <c:pt idx="78">
                <c:v>jul.09</c:v>
              </c:pt>
              <c:pt idx="84">
                <c:v>jan.10</c:v>
              </c:pt>
              <c:pt idx="90">
                <c:v>jul.10</c:v>
              </c:pt>
              <c:pt idx="96">
                <c:v>jan.11</c:v>
              </c:pt>
              <c:pt idx="102">
                <c:v>jul.11</c:v>
              </c:pt>
              <c:pt idx="108">
                <c:v>jan.12</c:v>
              </c:pt>
              <c:pt idx="114">
                <c:v>jul.12</c:v>
              </c:pt>
              <c:pt idx="120">
                <c:v>jan. 13</c:v>
              </c:pt>
            </c:strLit>
          </c:cat>
          <c:val>
            <c:numLit>
              <c:formatCode>General</c:formatCode>
              <c:ptCount val="122"/>
              <c:pt idx="0">
                <c:v>-33.343013333629067</c:v>
              </c:pt>
              <c:pt idx="1">
                <c:v>-30.880735179325519</c:v>
              </c:pt>
              <c:pt idx="2">
                <c:v>-31.770505023269475</c:v>
              </c:pt>
              <c:pt idx="3">
                <c:v>-29.637622328534544</c:v>
              </c:pt>
              <c:pt idx="4">
                <c:v>-28.629543155846328</c:v>
              </c:pt>
              <c:pt idx="5">
                <c:v>-29.03703962088699</c:v>
              </c:pt>
              <c:pt idx="6">
                <c:v>-27.765673931843097</c:v>
              </c:pt>
              <c:pt idx="7">
                <c:v>-27.212763458411047</c:v>
              </c:pt>
              <c:pt idx="8">
                <c:v>-25.078817393296731</c:v>
              </c:pt>
              <c:pt idx="9">
                <c:v>-23.132740665618133</c:v>
              </c:pt>
              <c:pt idx="10">
                <c:v>-21.419018461499878</c:v>
              </c:pt>
              <c:pt idx="11">
                <c:v>-20.575147305109184</c:v>
              </c:pt>
              <c:pt idx="12">
                <c:v>-19.840336301766577</c:v>
              </c:pt>
              <c:pt idx="13">
                <c:v>-18.952127247277549</c:v>
              </c:pt>
              <c:pt idx="14">
                <c:v>-17.666122995820587</c:v>
              </c:pt>
              <c:pt idx="15">
                <c:v>-17.846922557752592</c:v>
              </c:pt>
              <c:pt idx="16">
                <c:v>-17.288416561573015</c:v>
              </c:pt>
              <c:pt idx="17">
                <c:v>-16.094525225664615</c:v>
              </c:pt>
              <c:pt idx="18">
                <c:v>-15.960467016117875</c:v>
              </c:pt>
              <c:pt idx="19">
                <c:v>-15.421288907330768</c:v>
              </c:pt>
              <c:pt idx="20">
                <c:v>-15.735955364723385</c:v>
              </c:pt>
              <c:pt idx="21">
                <c:v>-16.252919955626787</c:v>
              </c:pt>
              <c:pt idx="22">
                <c:v>-16.868156365901363</c:v>
              </c:pt>
              <c:pt idx="23">
                <c:v>-16.305245436322682</c:v>
              </c:pt>
              <c:pt idx="24">
                <c:v>-14.279836229153988</c:v>
              </c:pt>
              <c:pt idx="25">
                <c:v>-14.709832902797567</c:v>
              </c:pt>
              <c:pt idx="26">
                <c:v>-15.238590585146639</c:v>
              </c:pt>
              <c:pt idx="27">
                <c:v>-14.832191290154659</c:v>
              </c:pt>
              <c:pt idx="28">
                <c:v>-14.529031412386352</c:v>
              </c:pt>
              <c:pt idx="29">
                <c:v>-14.587898516829153</c:v>
              </c:pt>
              <c:pt idx="30">
                <c:v>-14.10798276858867</c:v>
              </c:pt>
              <c:pt idx="31">
                <c:v>-14.205486604963722</c:v>
              </c:pt>
              <c:pt idx="32">
                <c:v>-15.264352242282408</c:v>
              </c:pt>
              <c:pt idx="33">
                <c:v>-15.627578690018618</c:v>
              </c:pt>
              <c:pt idx="34">
                <c:v>-17.46603539685978</c:v>
              </c:pt>
              <c:pt idx="35">
                <c:v>-17.790144067935131</c:v>
              </c:pt>
              <c:pt idx="36">
                <c:v>-20.421600977593489</c:v>
              </c:pt>
              <c:pt idx="37">
                <c:v>-18.046798726523189</c:v>
              </c:pt>
              <c:pt idx="38">
                <c:v>-18.948278427965306</c:v>
              </c:pt>
              <c:pt idx="39">
                <c:v>-19.149534680387621</c:v>
              </c:pt>
              <c:pt idx="40">
                <c:v>-22.157547791067856</c:v>
              </c:pt>
              <c:pt idx="41">
                <c:v>-21.936915823944592</c:v>
              </c:pt>
              <c:pt idx="42">
                <c:v>-21.982857383262736</c:v>
              </c:pt>
              <c:pt idx="43">
                <c:v>-21.622344186315463</c:v>
              </c:pt>
              <c:pt idx="44">
                <c:v>-21.330365496573531</c:v>
              </c:pt>
              <c:pt idx="45">
                <c:v>-21.326475907738921</c:v>
              </c:pt>
              <c:pt idx="46">
                <c:v>-19.126625622630467</c:v>
              </c:pt>
              <c:pt idx="47">
                <c:v>-18.05761189739005</c:v>
              </c:pt>
              <c:pt idx="48">
                <c:v>-15.182078183142798</c:v>
              </c:pt>
              <c:pt idx="49">
                <c:v>-14.680924487452971</c:v>
              </c:pt>
              <c:pt idx="50">
                <c:v>-12.556195947108527</c:v>
              </c:pt>
              <c:pt idx="51">
                <c:v>-12.403711251964566</c:v>
              </c:pt>
              <c:pt idx="52">
                <c:v>-11.752775793471383</c:v>
              </c:pt>
              <c:pt idx="53">
                <c:v>-13.670197811855553</c:v>
              </c:pt>
              <c:pt idx="54">
                <c:v>-13.987338760827768</c:v>
              </c:pt>
              <c:pt idx="55">
                <c:v>-12.681844703244275</c:v>
              </c:pt>
              <c:pt idx="56">
                <c:v>-11.138981490474439</c:v>
              </c:pt>
              <c:pt idx="57">
                <c:v>-10.234558720342001</c:v>
              </c:pt>
              <c:pt idx="58">
                <c:v>-13.851911616247959</c:v>
              </c:pt>
              <c:pt idx="59">
                <c:v>-13.315011386501004</c:v>
              </c:pt>
              <c:pt idx="60">
                <c:v>-12.266550398148722</c:v>
              </c:pt>
              <c:pt idx="61">
                <c:v>-8.1798264292433256</c:v>
              </c:pt>
              <c:pt idx="62">
                <c:v>-7.6559135890397014</c:v>
              </c:pt>
              <c:pt idx="63">
                <c:v>-7.9329562219468475</c:v>
              </c:pt>
              <c:pt idx="64">
                <c:v>-9.1923826413612222</c:v>
              </c:pt>
              <c:pt idx="65">
                <c:v>-9.9974533560757148</c:v>
              </c:pt>
              <c:pt idx="66">
                <c:v>-11.259562671606991</c:v>
              </c:pt>
              <c:pt idx="67">
                <c:v>-12.389061843695004</c:v>
              </c:pt>
              <c:pt idx="68">
                <c:v>-13.437421160271136</c:v>
              </c:pt>
              <c:pt idx="69">
                <c:v>-14.075907437207976</c:v>
              </c:pt>
              <c:pt idx="70">
                <c:v>-15.51455202881465</c:v>
              </c:pt>
              <c:pt idx="71">
                <c:v>-17.600020648528343</c:v>
              </c:pt>
              <c:pt idx="72">
                <c:v>-20.729132378580218</c:v>
              </c:pt>
              <c:pt idx="73">
                <c:v>-21.78787884402643</c:v>
              </c:pt>
              <c:pt idx="74">
                <c:v>-23.128707591472924</c:v>
              </c:pt>
              <c:pt idx="75">
                <c:v>-24.697195318996744</c:v>
              </c:pt>
              <c:pt idx="76">
                <c:v>-22.665274850139603</c:v>
              </c:pt>
              <c:pt idx="77">
                <c:v>-20.10905782296873</c:v>
              </c:pt>
              <c:pt idx="78">
                <c:v>-17.68740067299526</c:v>
              </c:pt>
              <c:pt idx="79">
                <c:v>-17.707013816494925</c:v>
              </c:pt>
              <c:pt idx="80">
                <c:v>-18.312500699779083</c:v>
              </c:pt>
              <c:pt idx="81">
                <c:v>-17.937351239842233</c:v>
              </c:pt>
              <c:pt idx="82">
                <c:v>-19.226537498541106</c:v>
              </c:pt>
              <c:pt idx="83">
                <c:v>-20.022110933148785</c:v>
              </c:pt>
              <c:pt idx="84">
                <c:v>-21.289057868933238</c:v>
              </c:pt>
              <c:pt idx="85">
                <c:v>-22.749350214282785</c:v>
              </c:pt>
              <c:pt idx="86">
                <c:v>-23.036049836152745</c:v>
              </c:pt>
              <c:pt idx="87">
                <c:v>-21.225825517430724</c:v>
              </c:pt>
              <c:pt idx="88">
                <c:v>-20.598387363882193</c:v>
              </c:pt>
              <c:pt idx="89">
                <c:v>-22.124867472565999</c:v>
              </c:pt>
              <c:pt idx="90">
                <c:v>-24.246998198593175</c:v>
              </c:pt>
              <c:pt idx="91">
                <c:v>-27.133333307721024</c:v>
              </c:pt>
              <c:pt idx="92">
                <c:v>-27.06783606180969</c:v>
              </c:pt>
              <c:pt idx="93">
                <c:v>-29.827177493689344</c:v>
              </c:pt>
              <c:pt idx="94">
                <c:v>-28.980504300280487</c:v>
              </c:pt>
              <c:pt idx="95">
                <c:v>-30.242666887145536</c:v>
              </c:pt>
              <c:pt idx="96">
                <c:v>-29.199465260200331</c:v>
              </c:pt>
              <c:pt idx="97">
                <c:v>-31.338909335593456</c:v>
              </c:pt>
              <c:pt idx="98">
                <c:v>-33.601821486968092</c:v>
              </c:pt>
              <c:pt idx="99">
                <c:v>-37.998223959134066</c:v>
              </c:pt>
              <c:pt idx="100">
                <c:v>-40.252410199211305</c:v>
              </c:pt>
              <c:pt idx="101">
                <c:v>-42.659489574479906</c:v>
              </c:pt>
              <c:pt idx="102">
                <c:v>-43.130855757977251</c:v>
              </c:pt>
              <c:pt idx="103">
                <c:v>-45.558728290918459</c:v>
              </c:pt>
              <c:pt idx="104">
                <c:v>-48.002480205342692</c:v>
              </c:pt>
              <c:pt idx="105">
                <c:v>-49.813535368233055</c:v>
              </c:pt>
              <c:pt idx="106">
                <c:v>-51.867421378813724</c:v>
              </c:pt>
              <c:pt idx="107">
                <c:v>-52.342071248630837</c:v>
              </c:pt>
              <c:pt idx="108">
                <c:v>-54.729267160188506</c:v>
              </c:pt>
              <c:pt idx="109">
                <c:v>-55.557737962300145</c:v>
              </c:pt>
              <c:pt idx="110">
                <c:v>-56.801230418216768</c:v>
              </c:pt>
              <c:pt idx="111">
                <c:v>-56.98520805754427</c:v>
              </c:pt>
              <c:pt idx="112">
                <c:v>-58.050445362654905</c:v>
              </c:pt>
              <c:pt idx="113">
                <c:v>-58.587803309055026</c:v>
              </c:pt>
              <c:pt idx="114">
                <c:v>-58.9</c:v>
              </c:pt>
              <c:pt idx="115">
                <c:v>-57</c:v>
              </c:pt>
              <c:pt idx="116">
                <c:v>-57.6</c:v>
              </c:pt>
              <c:pt idx="117">
                <c:v>-58</c:v>
              </c:pt>
              <c:pt idx="118">
                <c:v>-58.6</c:v>
              </c:pt>
              <c:pt idx="119">
                <c:v>-55.5</c:v>
              </c:pt>
              <c:pt idx="120">
                <c:v>-53.2</c:v>
              </c:pt>
              <c:pt idx="121">
                <c:v>-51</c:v>
              </c:pt>
            </c:numLit>
          </c:val>
        </c:ser>
        <c:ser>
          <c:idx val="2"/>
          <c:order val="2"/>
          <c:tx>
            <c:v>3ºTrim.</c:v>
          </c:tx>
          <c:spPr>
            <a:ln w="38100">
              <a:solidFill>
                <a:schemeClr val="accent2"/>
              </a:solidFill>
              <a:prstDash val="solid"/>
            </a:ln>
          </c:spPr>
          <c:marker>
            <c:symbol val="none"/>
          </c:marker>
          <c:dLbls>
            <c:dLbl>
              <c:idx val="21"/>
              <c:layout>
                <c:manualLayout>
                  <c:x val="-0.16555776225301067"/>
                  <c:y val="-0.12202820801246"/>
                </c:manualLayout>
              </c:layout>
              <c:tx>
                <c:rich>
                  <a:bodyPr/>
                  <a:lstStyle/>
                  <a:p>
                    <a:pPr>
                      <a:defRPr sz="700" b="1" i="0" u="none" strike="noStrike" baseline="0">
                        <a:solidFill>
                          <a:schemeClr val="accent2"/>
                        </a:solidFill>
                        <a:latin typeface="Arial"/>
                        <a:ea typeface="Arial"/>
                        <a:cs typeface="Arial"/>
                      </a:defRPr>
                    </a:pPr>
                    <a:r>
                      <a:rPr lang="pt-PT">
                        <a:solidFill>
                          <a:schemeClr val="accent2"/>
                        </a:solidFill>
                      </a:rPr>
                      <a:t>c</a:t>
                    </a:r>
                    <a:r>
                      <a:rPr lang="pt-PT"/>
                      <a:t>omércio</a:t>
                    </a:r>
                  </a:p>
                </c:rich>
              </c:tx>
              <c:spPr>
                <a:noFill/>
                <a:ln w="25400">
                  <a:noFill/>
                </a:ln>
              </c:spPr>
              <c:dLblPos val="r"/>
            </c:dLbl>
            <c:delete val="1"/>
            <c:txPr>
              <a:bodyPr/>
              <a:lstStyle/>
              <a:p>
                <a:pPr>
                  <a:defRPr>
                    <a:solidFill>
                      <a:schemeClr val="accent2"/>
                    </a:solidFill>
                  </a:defRPr>
                </a:pPr>
                <a:endParaRPr lang="pt-PT"/>
              </a:p>
            </c:txPr>
          </c:dLbls>
          <c:cat>
            <c:strLit>
              <c:ptCount val="122"/>
              <c:pt idx="0">
                <c:v>jan.03</c:v>
              </c:pt>
              <c:pt idx="6">
                <c:v>jul.03</c:v>
              </c:pt>
              <c:pt idx="12">
                <c:v>jan.04</c:v>
              </c:pt>
              <c:pt idx="18">
                <c:v>jul.04</c:v>
              </c:pt>
              <c:pt idx="24">
                <c:v>jan.05</c:v>
              </c:pt>
              <c:pt idx="30">
                <c:v>jul.05</c:v>
              </c:pt>
              <c:pt idx="36">
                <c:v>jan.06</c:v>
              </c:pt>
              <c:pt idx="42">
                <c:v>jul.06</c:v>
              </c:pt>
              <c:pt idx="48">
                <c:v>jan.07</c:v>
              </c:pt>
              <c:pt idx="54">
                <c:v>jul.07</c:v>
              </c:pt>
              <c:pt idx="60">
                <c:v>jan.08</c:v>
              </c:pt>
              <c:pt idx="66">
                <c:v>jul.08</c:v>
              </c:pt>
              <c:pt idx="72">
                <c:v>jan.09</c:v>
              </c:pt>
              <c:pt idx="78">
                <c:v>jul.09</c:v>
              </c:pt>
              <c:pt idx="84">
                <c:v>jan.10</c:v>
              </c:pt>
              <c:pt idx="90">
                <c:v>jul.10</c:v>
              </c:pt>
              <c:pt idx="96">
                <c:v>jan.11</c:v>
              </c:pt>
              <c:pt idx="102">
                <c:v>jul.11</c:v>
              </c:pt>
              <c:pt idx="108">
                <c:v>jan.12</c:v>
              </c:pt>
              <c:pt idx="114">
                <c:v>jul.12</c:v>
              </c:pt>
              <c:pt idx="120">
                <c:v>jan. 13</c:v>
              </c:pt>
            </c:strLit>
          </c:cat>
          <c:val>
            <c:numLit>
              <c:formatCode>General</c:formatCode>
              <c:ptCount val="122"/>
              <c:pt idx="0">
                <c:v>-10.705003779465386</c:v>
              </c:pt>
              <c:pt idx="1">
                <c:v>-10.310131984593591</c:v>
              </c:pt>
              <c:pt idx="2">
                <c:v>-10.74859352305511</c:v>
              </c:pt>
              <c:pt idx="3">
                <c:v>-11.887055061516667</c:v>
              </c:pt>
              <c:pt idx="4">
                <c:v>-15.353721728183332</c:v>
              </c:pt>
              <c:pt idx="5">
                <c:v>-17.120388394850028</c:v>
              </c:pt>
              <c:pt idx="6">
                <c:v>-18.420388394849986</c:v>
              </c:pt>
              <c:pt idx="7">
                <c:v>-16.753721728183329</c:v>
              </c:pt>
              <c:pt idx="8">
                <c:v>-14.72038839485</c:v>
              </c:pt>
              <c:pt idx="9">
                <c:v>-12.387055061516667</c:v>
              </c:pt>
              <c:pt idx="10">
                <c:v>-10.487055061516669</c:v>
              </c:pt>
              <c:pt idx="11">
                <c:v>-10.987055061516669</c:v>
              </c:pt>
              <c:pt idx="12">
                <c:v>-10.753721728183335</c:v>
              </c:pt>
              <c:pt idx="13">
                <c:v>-10.62038839485</c:v>
              </c:pt>
              <c:pt idx="14">
                <c:v>-9.3537217281833325</c:v>
              </c:pt>
              <c:pt idx="15">
                <c:v>-8.3537217281833342</c:v>
              </c:pt>
              <c:pt idx="16">
                <c:v>-8.4870550615166689</c:v>
              </c:pt>
              <c:pt idx="17">
                <c:v>-8.9537217281833357</c:v>
              </c:pt>
              <c:pt idx="18">
                <c:v>-8.2537217281833311</c:v>
              </c:pt>
              <c:pt idx="19">
                <c:v>-7.7203883948500014</c:v>
              </c:pt>
              <c:pt idx="20">
                <c:v>-7.12038839485</c:v>
              </c:pt>
              <c:pt idx="21">
                <c:v>-8.087055061516665</c:v>
              </c:pt>
              <c:pt idx="22">
                <c:v>-8.5203883948500003</c:v>
              </c:pt>
              <c:pt idx="23">
                <c:v>-7.9537217281833419</c:v>
              </c:pt>
              <c:pt idx="24">
                <c:v>-6.2870550615166669</c:v>
              </c:pt>
              <c:pt idx="25">
                <c:v>-6.1870550615166655</c:v>
              </c:pt>
              <c:pt idx="26">
                <c:v>-6.6870550615166655</c:v>
              </c:pt>
              <c:pt idx="27">
                <c:v>-8.087055061516665</c:v>
              </c:pt>
              <c:pt idx="28">
                <c:v>-9.2870550615166589</c:v>
              </c:pt>
              <c:pt idx="29">
                <c:v>-10.820388394850001</c:v>
              </c:pt>
              <c:pt idx="30">
                <c:v>-11.420388394850001</c:v>
              </c:pt>
              <c:pt idx="31">
                <c:v>-11.453721728183334</c:v>
              </c:pt>
              <c:pt idx="32">
                <c:v>-11.787055061516661</c:v>
              </c:pt>
              <c:pt idx="33">
                <c:v>-13.487055061516669</c:v>
              </c:pt>
              <c:pt idx="34">
                <c:v>-14.120388394849998</c:v>
              </c:pt>
              <c:pt idx="35">
                <c:v>-15.187055061516668</c:v>
              </c:pt>
              <c:pt idx="36">
                <c:v>-14.420388394850001</c:v>
              </c:pt>
              <c:pt idx="37">
                <c:v>-13.553721728183334</c:v>
              </c:pt>
              <c:pt idx="38">
                <c:v>-11.653721728183333</c:v>
              </c:pt>
              <c:pt idx="39">
                <c:v>-10.820388394850001</c:v>
              </c:pt>
              <c:pt idx="40">
                <c:v>-10.787055061516668</c:v>
              </c:pt>
              <c:pt idx="41">
                <c:v>-8.8870550615166675</c:v>
              </c:pt>
              <c:pt idx="42">
                <c:v>-6.1203883948500009</c:v>
              </c:pt>
              <c:pt idx="43">
                <c:v>-3.7537217281833417</c:v>
              </c:pt>
              <c:pt idx="44">
                <c:v>-4.4537217281833428</c:v>
              </c:pt>
              <c:pt idx="45">
                <c:v>-3.85372172818334</c:v>
              </c:pt>
              <c:pt idx="46">
                <c:v>-4.1537217281833394</c:v>
              </c:pt>
              <c:pt idx="47">
                <c:v>-4.0537217281833406</c:v>
              </c:pt>
              <c:pt idx="48">
                <c:v>-5.4203883948500033</c:v>
              </c:pt>
              <c:pt idx="49">
                <c:v>-4.7870550615166669</c:v>
              </c:pt>
              <c:pt idx="50">
                <c:v>-2.887055061516667</c:v>
              </c:pt>
              <c:pt idx="51">
                <c:v>-1.6870550615166706</c:v>
              </c:pt>
              <c:pt idx="52">
                <c:v>-0.98705506151666622</c:v>
              </c:pt>
              <c:pt idx="53">
                <c:v>-1.7870550615166692</c:v>
              </c:pt>
              <c:pt idx="54">
                <c:v>-3.887055061516667</c:v>
              </c:pt>
              <c:pt idx="55">
                <c:v>-4.5537217281833406</c:v>
              </c:pt>
              <c:pt idx="56">
                <c:v>-4.7537217281833417</c:v>
              </c:pt>
              <c:pt idx="57">
                <c:v>-2.6870550615166682</c:v>
              </c:pt>
              <c:pt idx="58">
                <c:v>-2.35372172818334</c:v>
              </c:pt>
              <c:pt idx="59">
                <c:v>-3.62038839485</c:v>
              </c:pt>
              <c:pt idx="60">
                <c:v>-4.5537217281833406</c:v>
              </c:pt>
              <c:pt idx="61">
                <c:v>-5.2203883948500014</c:v>
              </c:pt>
              <c:pt idx="62">
                <c:v>-3.8203883948499997</c:v>
              </c:pt>
              <c:pt idx="63">
                <c:v>-3.9537217281833397</c:v>
              </c:pt>
              <c:pt idx="64">
                <c:v>-2.6537217281833412</c:v>
              </c:pt>
              <c:pt idx="65">
                <c:v>-3.2537217281833417</c:v>
              </c:pt>
              <c:pt idx="66">
                <c:v>-4.1870550615166655</c:v>
              </c:pt>
              <c:pt idx="67">
                <c:v>-6.2537217281833417</c:v>
              </c:pt>
              <c:pt idx="68">
                <c:v>-7.0537217281833406</c:v>
              </c:pt>
              <c:pt idx="69">
                <c:v>-7.1870550615166655</c:v>
              </c:pt>
              <c:pt idx="70">
                <c:v>-8.587055061516665</c:v>
              </c:pt>
              <c:pt idx="71">
                <c:v>-12.287055061516668</c:v>
              </c:pt>
              <c:pt idx="72">
                <c:v>-15.72038839485</c:v>
              </c:pt>
              <c:pt idx="73">
                <c:v>-18.253721728183329</c:v>
              </c:pt>
              <c:pt idx="74">
                <c:v>-17.7870550615167</c:v>
              </c:pt>
              <c:pt idx="75">
                <c:v>-16.187055061516709</c:v>
              </c:pt>
              <c:pt idx="76">
                <c:v>-14.60540170571111</c:v>
              </c:pt>
              <c:pt idx="77">
                <c:v>-12.731315579672218</c:v>
              </c:pt>
              <c:pt idx="78">
                <c:v>-12.050199364766684</c:v>
              </c:pt>
              <c:pt idx="79">
                <c:v>-11.391627029966672</c:v>
              </c:pt>
              <c:pt idx="80">
                <c:v>-10.059111116166672</c:v>
              </c:pt>
              <c:pt idx="81">
                <c:v>-8.9660504117000048</c:v>
              </c:pt>
              <c:pt idx="82">
                <c:v>-8.9450386707666727</c:v>
              </c:pt>
              <c:pt idx="83">
                <c:v>-10.095267186033333</c:v>
              </c:pt>
              <c:pt idx="84">
                <c:v>-12.518904015266672</c:v>
              </c:pt>
              <c:pt idx="85">
                <c:v>-12.155479102266684</c:v>
              </c:pt>
              <c:pt idx="86">
                <c:v>-11.071014587933334</c:v>
              </c:pt>
              <c:pt idx="87">
                <c:v>-9.7130664543333349</c:v>
              </c:pt>
              <c:pt idx="88">
                <c:v>-10.61534500466667</c:v>
              </c:pt>
              <c:pt idx="89">
                <c:v>-10.936596493100014</c:v>
              </c:pt>
              <c:pt idx="90">
                <c:v>-11.416954970533332</c:v>
              </c:pt>
              <c:pt idx="91">
                <c:v>-10.936925388933318</c:v>
              </c:pt>
              <c:pt idx="92">
                <c:v>-11.255283854366684</c:v>
              </c:pt>
              <c:pt idx="93">
                <c:v>-11.719465100599999</c:v>
              </c:pt>
              <c:pt idx="94">
                <c:v>-12.189714175400002</c:v>
              </c:pt>
              <c:pt idx="95">
                <c:v>-13.549637422</c:v>
              </c:pt>
              <c:pt idx="96">
                <c:v>-13.120823367633317</c:v>
              </c:pt>
              <c:pt idx="97">
                <c:v>-13.390757168266672</c:v>
              </c:pt>
              <c:pt idx="98">
                <c:v>-11.487290535533347</c:v>
              </c:pt>
              <c:pt idx="99">
                <c:v>-12.0640296245</c:v>
              </c:pt>
              <c:pt idx="100">
                <c:v>-13.557469730833336</c:v>
              </c:pt>
              <c:pt idx="101">
                <c:v>-17.216608966500001</c:v>
              </c:pt>
              <c:pt idx="102">
                <c:v>-18.42440663553327</c:v>
              </c:pt>
              <c:pt idx="103">
                <c:v>-18.183113740299987</c:v>
              </c:pt>
              <c:pt idx="104">
                <c:v>-18.791166984466667</c:v>
              </c:pt>
              <c:pt idx="105">
                <c:v>-21.055668506066663</c:v>
              </c:pt>
              <c:pt idx="106">
                <c:v>-23.714361851899998</c:v>
              </c:pt>
              <c:pt idx="107">
                <c:v>-25.88941277973327</c:v>
              </c:pt>
              <c:pt idx="108">
                <c:v>-27.5</c:v>
              </c:pt>
              <c:pt idx="109">
                <c:v>-26.9</c:v>
              </c:pt>
              <c:pt idx="110">
                <c:v>-26.4</c:v>
              </c:pt>
              <c:pt idx="111">
                <c:v>-25.9</c:v>
              </c:pt>
              <c:pt idx="112">
                <c:v>-26.8</c:v>
              </c:pt>
              <c:pt idx="113">
                <c:v>-26</c:v>
              </c:pt>
              <c:pt idx="114">
                <c:v>-24.6</c:v>
              </c:pt>
              <c:pt idx="115">
                <c:v>-24.9</c:v>
              </c:pt>
              <c:pt idx="116">
                <c:v>-26.1</c:v>
              </c:pt>
              <c:pt idx="117">
                <c:v>-29.1</c:v>
              </c:pt>
              <c:pt idx="118">
                <c:v>-29.8</c:v>
              </c:pt>
              <c:pt idx="119">
                <c:v>-29.3</c:v>
              </c:pt>
              <c:pt idx="120">
                <c:v>-28.4</c:v>
              </c:pt>
              <c:pt idx="121">
                <c:v>-27.3</c:v>
              </c:pt>
            </c:numLit>
          </c:val>
        </c:ser>
        <c:ser>
          <c:idx val="3"/>
          <c:order val="3"/>
          <c:tx>
            <c:v>4ºTrim.</c:v>
          </c:tx>
          <c:spPr>
            <a:ln w="25400">
              <a:solidFill>
                <a:srgbClr val="333333"/>
              </a:solidFill>
              <a:prstDash val="solid"/>
            </a:ln>
          </c:spPr>
          <c:marker>
            <c:symbol val="none"/>
          </c:marker>
          <c:dLbls>
            <c:dLbl>
              <c:idx val="20"/>
              <c:layout>
                <c:manualLayout>
                  <c:x val="0.41006232183077546"/>
                  <c:y val="-0.12143693576764462"/>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0">
                        <a:solidFill>
                          <a:srgbClr val="000000"/>
                        </a:solidFill>
                        <a:latin typeface="Arial"/>
                        <a:cs typeface="Arial"/>
                      </a:rPr>
                      <a:t>(2)</a:t>
                    </a:r>
                  </a:p>
                </c:rich>
              </c:tx>
              <c:spPr>
                <a:noFill/>
                <a:ln w="25400">
                  <a:noFill/>
                </a:ln>
              </c:spPr>
              <c:dLblPos val="r"/>
            </c:dLbl>
            <c:delete val="1"/>
          </c:dLbls>
          <c:cat>
            <c:strLit>
              <c:ptCount val="122"/>
              <c:pt idx="0">
                <c:v>jan.03</c:v>
              </c:pt>
              <c:pt idx="6">
                <c:v>jul.03</c:v>
              </c:pt>
              <c:pt idx="12">
                <c:v>jan.04</c:v>
              </c:pt>
              <c:pt idx="18">
                <c:v>jul.04</c:v>
              </c:pt>
              <c:pt idx="24">
                <c:v>jan.05</c:v>
              </c:pt>
              <c:pt idx="30">
                <c:v>jul.05</c:v>
              </c:pt>
              <c:pt idx="36">
                <c:v>jan.06</c:v>
              </c:pt>
              <c:pt idx="42">
                <c:v>jul.06</c:v>
              </c:pt>
              <c:pt idx="48">
                <c:v>jan.07</c:v>
              </c:pt>
              <c:pt idx="54">
                <c:v>jul.07</c:v>
              </c:pt>
              <c:pt idx="60">
                <c:v>jan.08</c:v>
              </c:pt>
              <c:pt idx="66">
                <c:v>jul.08</c:v>
              </c:pt>
              <c:pt idx="72">
                <c:v>jan.09</c:v>
              </c:pt>
              <c:pt idx="78">
                <c:v>jul.09</c:v>
              </c:pt>
              <c:pt idx="84">
                <c:v>jan.10</c:v>
              </c:pt>
              <c:pt idx="90">
                <c:v>jul.10</c:v>
              </c:pt>
              <c:pt idx="96">
                <c:v>jan.11</c:v>
              </c:pt>
              <c:pt idx="102">
                <c:v>jul.11</c:v>
              </c:pt>
              <c:pt idx="108">
                <c:v>jan.12</c:v>
              </c:pt>
              <c:pt idx="114">
                <c:v>jul.12</c:v>
              </c:pt>
              <c:pt idx="120">
                <c:v>jan. 13</c:v>
              </c:pt>
            </c:strLit>
          </c:cat>
          <c:val>
            <c:numLit>
              <c:formatCode>General</c:formatCode>
              <c:ptCount val="122"/>
              <c:pt idx="0">
                <c:v>-21.485073872964243</c:v>
              </c:pt>
              <c:pt idx="1">
                <c:v>-19.04137838260759</c:v>
              </c:pt>
              <c:pt idx="2">
                <c:v>-21.420509360283013</c:v>
              </c:pt>
              <c:pt idx="3">
                <c:v>-25.936798571312082</c:v>
              </c:pt>
              <c:pt idx="4">
                <c:v>-28.962589732635255</c:v>
              </c:pt>
              <c:pt idx="5">
                <c:v>-29.339999109159738</c:v>
              </c:pt>
              <c:pt idx="6">
                <c:v>-21.587749649195185</c:v>
              </c:pt>
              <c:pt idx="7">
                <c:v>-21.665050269942181</c:v>
              </c:pt>
              <c:pt idx="8">
                <c:v>-18.287656240185637</c:v>
              </c:pt>
              <c:pt idx="9">
                <c:v>-18.519647077954026</c:v>
              </c:pt>
              <c:pt idx="10">
                <c:v>-16.311000883373527</c:v>
              </c:pt>
              <c:pt idx="11">
                <c:v>-17.845280598105006</c:v>
              </c:pt>
              <c:pt idx="12">
                <c:v>-18.554836126306231</c:v>
              </c:pt>
              <c:pt idx="13">
                <c:v>-19.650701909367527</c:v>
              </c:pt>
              <c:pt idx="14">
                <c:v>-16.486490078043886</c:v>
              </c:pt>
              <c:pt idx="15">
                <c:v>-17.213334970809012</c:v>
              </c:pt>
              <c:pt idx="16">
                <c:v>-14.779419839102559</c:v>
              </c:pt>
              <c:pt idx="17">
                <c:v>-14.122855831984282</c:v>
              </c:pt>
              <c:pt idx="18">
                <c:v>-9.3103628017176447</c:v>
              </c:pt>
              <c:pt idx="19">
                <c:v>-7.8179593342398963</c:v>
              </c:pt>
              <c:pt idx="20">
                <c:v>-8.4237850632685092</c:v>
              </c:pt>
              <c:pt idx="21">
                <c:v>-13.246221180099347</c:v>
              </c:pt>
              <c:pt idx="22">
                <c:v>-13.35173328529242</c:v>
              </c:pt>
              <c:pt idx="23">
                <c:v>-11.033899918608073</c:v>
              </c:pt>
              <c:pt idx="24">
                <c:v>-5.7275623260806485</c:v>
              </c:pt>
              <c:pt idx="25">
                <c:v>-3.5774626369010067</c:v>
              </c:pt>
              <c:pt idx="26">
                <c:v>-3.58044414181796</c:v>
              </c:pt>
              <c:pt idx="27">
                <c:v>-4.4036536879417438</c:v>
              </c:pt>
              <c:pt idx="28">
                <c:v>-8.3680431560611552</c:v>
              </c:pt>
              <c:pt idx="29">
                <c:v>-13.633480284971832</c:v>
              </c:pt>
              <c:pt idx="30">
                <c:v>-17.905639930818186</c:v>
              </c:pt>
              <c:pt idx="31">
                <c:v>-18.520663482941689</c:v>
              </c:pt>
              <c:pt idx="32">
                <c:v>-14.89708195624857</c:v>
              </c:pt>
              <c:pt idx="33">
                <c:v>-12.921565931453221</c:v>
              </c:pt>
              <c:pt idx="34">
                <c:v>-12.239956584226592</c:v>
              </c:pt>
              <c:pt idx="35">
                <c:v>-9.6756026754611018</c:v>
              </c:pt>
              <c:pt idx="36">
                <c:v>-10.088125561661151</c:v>
              </c:pt>
              <c:pt idx="37">
                <c:v>-10.768182198833408</c:v>
              </c:pt>
              <c:pt idx="38">
                <c:v>-15.177752637175487</c:v>
              </c:pt>
              <c:pt idx="39">
                <c:v>-13.432998645745</c:v>
              </c:pt>
              <c:pt idx="40">
                <c:v>-10.016103236229684</c:v>
              </c:pt>
              <c:pt idx="41">
                <c:v>-6.3653847991513555</c:v>
              </c:pt>
              <c:pt idx="42">
                <c:v>-6.395882564497982</c:v>
              </c:pt>
              <c:pt idx="43">
                <c:v>-8.6206522084171393</c:v>
              </c:pt>
              <c:pt idx="44">
                <c:v>-12.810429574991154</c:v>
              </c:pt>
              <c:pt idx="45">
                <c:v>-15.665710371877374</c:v>
              </c:pt>
              <c:pt idx="46">
                <c:v>-16.163613351778892</c:v>
              </c:pt>
              <c:pt idx="47">
                <c:v>-16.10580968419443</c:v>
              </c:pt>
              <c:pt idx="48">
                <c:v>-15.796193384695853</c:v>
              </c:pt>
              <c:pt idx="49">
                <c:v>-11.790517607977904</c:v>
              </c:pt>
              <c:pt idx="50">
                <c:v>-10.905056815712561</c:v>
              </c:pt>
              <c:pt idx="51">
                <c:v>-11.380571235438628</c:v>
              </c:pt>
              <c:pt idx="52">
                <c:v>-15.681161037267286</c:v>
              </c:pt>
              <c:pt idx="53">
                <c:v>-18.271726396311799</c:v>
              </c:pt>
              <c:pt idx="54">
                <c:v>-18.364604795665386</c:v>
              </c:pt>
              <c:pt idx="55">
                <c:v>-15.448684838357265</c:v>
              </c:pt>
              <c:pt idx="56">
                <c:v>-11.708139239503661</c:v>
              </c:pt>
              <c:pt idx="57">
                <c:v>-9.6549446441163145</c:v>
              </c:pt>
              <c:pt idx="58">
                <c:v>-11.601484692877564</c:v>
              </c:pt>
              <c:pt idx="59">
                <c:v>-11.736052980113248</c:v>
              </c:pt>
              <c:pt idx="60">
                <c:v>-10.848541920465705</c:v>
              </c:pt>
              <c:pt idx="61">
                <c:v>-9.3431346439166827</c:v>
              </c:pt>
              <c:pt idx="62">
                <c:v>-9.3493290787074788</c:v>
              </c:pt>
              <c:pt idx="63">
                <c:v>-7.7193726932415103</c:v>
              </c:pt>
              <c:pt idx="64">
                <c:v>-9.7834375631531572</c:v>
              </c:pt>
              <c:pt idx="65">
                <c:v>-7.1099569471264701</c:v>
              </c:pt>
              <c:pt idx="66">
                <c:v>-10.73552262042889</c:v>
              </c:pt>
              <c:pt idx="67">
                <c:v>-12.072439159620082</c:v>
              </c:pt>
              <c:pt idx="68">
                <c:v>-12.966590830306661</c:v>
              </c:pt>
              <c:pt idx="69">
                <c:v>-14.781045343803518</c:v>
              </c:pt>
              <c:pt idx="70">
                <c:v>-14.480436065375381</c:v>
              </c:pt>
              <c:pt idx="71">
                <c:v>-17.000404157883214</c:v>
              </c:pt>
              <c:pt idx="72">
                <c:v>-15.764545044989829</c:v>
              </c:pt>
              <c:pt idx="73">
                <c:v>-16.056948677234974</c:v>
              </c:pt>
              <c:pt idx="74">
                <c:v>-17.111268494871066</c:v>
              </c:pt>
              <c:pt idx="75">
                <c:v>-14.873059363583423</c:v>
              </c:pt>
              <c:pt idx="76">
                <c:v>-12.159280118905999</c:v>
              </c:pt>
              <c:pt idx="77">
                <c:v>-9.297631494373011</c:v>
              </c:pt>
              <c:pt idx="78">
                <c:v>-8.1260446652165079</c:v>
              </c:pt>
              <c:pt idx="79">
                <c:v>-6.6746453268419055</c:v>
              </c:pt>
              <c:pt idx="80">
                <c:v>-6.3864943989202629</c:v>
              </c:pt>
              <c:pt idx="81">
                <c:v>-4.5333306299059855</c:v>
              </c:pt>
              <c:pt idx="82">
                <c:v>-4.2474367295960445</c:v>
              </c:pt>
              <c:pt idx="83">
                <c:v>-3.8305694012296327</c:v>
              </c:pt>
              <c:pt idx="84">
                <c:v>-4.5830853712388855</c:v>
              </c:pt>
              <c:pt idx="85">
                <c:v>-5.6028964787914086</c:v>
              </c:pt>
              <c:pt idx="86">
                <c:v>-4.9199171824995824</c:v>
              </c:pt>
              <c:pt idx="87">
                <c:v>-6.6054191109636493</c:v>
              </c:pt>
              <c:pt idx="88">
                <c:v>-6.3171718883355004</c:v>
              </c:pt>
              <c:pt idx="89">
                <c:v>-8.0622050542131216</c:v>
              </c:pt>
              <c:pt idx="90">
                <c:v>-7.1378695067010627</c:v>
              </c:pt>
              <c:pt idx="91">
                <c:v>-6.8530859977186145</c:v>
              </c:pt>
              <c:pt idx="92">
                <c:v>-5.3984619144172115</c:v>
              </c:pt>
              <c:pt idx="93">
                <c:v>-5.0326759873400304</c:v>
              </c:pt>
              <c:pt idx="94">
                <c:v>-5.3563766710082445</c:v>
              </c:pt>
              <c:pt idx="95">
                <c:v>-6.0861484675522988</c:v>
              </c:pt>
              <c:pt idx="96">
                <c:v>-8.8597186216729202</c:v>
              </c:pt>
              <c:pt idx="97">
                <c:v>-11.228282623746907</c:v>
              </c:pt>
              <c:pt idx="98">
                <c:v>-13.570217990719501</c:v>
              </c:pt>
              <c:pt idx="99">
                <c:v>-14.885426520377242</c:v>
              </c:pt>
              <c:pt idx="100">
                <c:v>-14.802653433193814</c:v>
              </c:pt>
              <c:pt idx="101">
                <c:v>-14.381614701743523</c:v>
              </c:pt>
              <c:pt idx="102">
                <c:v>-13.219394738890811</c:v>
              </c:pt>
              <c:pt idx="103">
                <c:v>-13.199838695033646</c:v>
              </c:pt>
              <c:pt idx="104">
                <c:v>-13.918945209100389</c:v>
              </c:pt>
              <c:pt idx="105">
                <c:v>-15.463351680713115</c:v>
              </c:pt>
              <c:pt idx="106">
                <c:v>-17.166431695234326</c:v>
              </c:pt>
              <c:pt idx="107">
                <c:v>-18.606375103475621</c:v>
              </c:pt>
              <c:pt idx="108">
                <c:v>-17.661882069184681</c:v>
              </c:pt>
              <c:pt idx="109">
                <c:v>-15.759458176820862</c:v>
              </c:pt>
              <c:pt idx="110">
                <c:v>-14.697956867482286</c:v>
              </c:pt>
              <c:pt idx="111">
                <c:v>-15.031600453765037</c:v>
              </c:pt>
              <c:pt idx="112">
                <c:v>-17.05999568109393</c:v>
              </c:pt>
              <c:pt idx="113">
                <c:v>-16.743390123904575</c:v>
              </c:pt>
              <c:pt idx="114">
                <c:v>-15.8</c:v>
              </c:pt>
              <c:pt idx="115">
                <c:v>-13.9</c:v>
              </c:pt>
              <c:pt idx="116">
                <c:v>-14.6</c:v>
              </c:pt>
              <c:pt idx="117">
                <c:v>-15.4</c:v>
              </c:pt>
              <c:pt idx="118">
                <c:v>-17.7</c:v>
              </c:pt>
              <c:pt idx="119">
                <c:v>-18.2</c:v>
              </c:pt>
              <c:pt idx="120">
                <c:v>-18.7</c:v>
              </c:pt>
              <c:pt idx="121">
                <c:v>-18.3</c:v>
              </c:pt>
            </c:numLit>
          </c:val>
        </c:ser>
        <c:marker val="1"/>
        <c:axId val="160115328"/>
        <c:axId val="162490624"/>
      </c:lineChart>
      <c:catAx>
        <c:axId val="160115328"/>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62490624"/>
        <c:crosses val="autoZero"/>
        <c:auto val="1"/>
        <c:lblAlgn val="ctr"/>
        <c:lblOffset val="100"/>
        <c:tickLblSkip val="1"/>
        <c:tickMarkSkip val="1"/>
      </c:catAx>
      <c:valAx>
        <c:axId val="162490624"/>
        <c:scaling>
          <c:orientation val="minMax"/>
          <c:max val="2"/>
          <c:min val="-6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60115328"/>
        <c:crosses val="autoZero"/>
        <c:crossBetween val="between"/>
        <c:majorUnit val="10"/>
      </c:valAx>
      <c:spPr>
        <a:gradFill rotWithShape="0">
          <a:gsLst>
            <a:gs pos="0">
              <a:schemeClr val="accent6"/>
            </a:gs>
            <a:gs pos="100000">
              <a:srgbClr val="FFFFFF"/>
            </a:gs>
          </a:gsLst>
          <a:lin ang="5400000" scaled="1"/>
        </a:gradFill>
        <a:ln w="25400">
          <a:noFill/>
        </a:ln>
      </c:spPr>
    </c:plotArea>
    <c:plotVisOnly val="1"/>
    <c:dispBlanksAs val="gap"/>
  </c:chart>
  <c:spPr>
    <a:solidFill>
      <a:schemeClr val="accent6"/>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confiança setorial</a:t>
            </a:r>
            <a:r>
              <a:rPr lang="pt-PT" sz="700" b="0" i="0" u="none" strike="noStrike" baseline="0">
                <a:solidFill>
                  <a:schemeClr val="tx2"/>
                </a:solidFill>
                <a:latin typeface="Arial"/>
                <a:cs typeface="Arial"/>
              </a:rPr>
              <a:t> (mm3m)</a:t>
            </a:r>
          </a:p>
        </c:rich>
      </c:tx>
      <c:layout>
        <c:manualLayout>
          <c:xMode val="edge"/>
          <c:yMode val="edge"/>
          <c:x val="0.20535780918951388"/>
          <c:y val="3.225806451613001E-2"/>
        </c:manualLayout>
      </c:layout>
      <c:spPr>
        <a:noFill/>
        <a:ln w="25400">
          <a:noFill/>
        </a:ln>
      </c:spPr>
    </c:title>
    <c:plotArea>
      <c:layout>
        <c:manualLayout>
          <c:layoutTarget val="inner"/>
          <c:xMode val="edge"/>
          <c:yMode val="edge"/>
          <c:x val="7.5289188249059225E-2"/>
          <c:y val="0.1648751164168995"/>
          <c:w val="0.90476453440212989"/>
          <c:h val="0.5914009545161002"/>
        </c:manualLayout>
      </c:layout>
      <c:lineChart>
        <c:grouping val="standard"/>
        <c:ser>
          <c:idx val="0"/>
          <c:order val="0"/>
          <c:tx>
            <c:v>#REF!</c:v>
          </c:tx>
          <c:spPr>
            <a:ln w="25400">
              <a:solidFill>
                <a:srgbClr val="808080"/>
              </a:solidFill>
              <a:prstDash val="solid"/>
            </a:ln>
          </c:spPr>
          <c:marker>
            <c:symbol val="none"/>
          </c:marker>
          <c:dLbls>
            <c:dLbl>
              <c:idx val="8"/>
              <c:layout>
                <c:manualLayout>
                  <c:x val="-8.1210511336685179E-2"/>
                  <c:y val="0.10168938560099335"/>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333333"/>
                        </a:solidFill>
                        <a:latin typeface="Arial"/>
                        <a:cs typeface="Arial"/>
                      </a:rPr>
                      <a:t>indústria</a:t>
                    </a:r>
                    <a:r>
                      <a:rPr lang="pt-PT" sz="700" b="1" i="0" u="none" strike="noStrike" baseline="0">
                        <a:solidFill>
                          <a:srgbClr val="008000"/>
                        </a:solidFill>
                        <a:latin typeface="Arial"/>
                        <a:cs typeface="Arial"/>
                      </a:rPr>
                      <a:t> </a:t>
                    </a:r>
                  </a:p>
                </c:rich>
              </c:tx>
              <c:spPr>
                <a:noFill/>
                <a:ln w="25400">
                  <a:noFill/>
                </a:ln>
              </c:spPr>
              <c:dLblPos val="r"/>
            </c:dLbl>
            <c:delete val="1"/>
          </c:dLbls>
          <c:cat>
            <c:strLit>
              <c:ptCount val="122"/>
              <c:pt idx="0">
                <c:v>jan.03</c:v>
              </c:pt>
              <c:pt idx="6">
                <c:v>jul.03</c:v>
              </c:pt>
              <c:pt idx="12">
                <c:v>jan.04</c:v>
              </c:pt>
              <c:pt idx="18">
                <c:v>jul.04</c:v>
              </c:pt>
              <c:pt idx="24">
                <c:v>jan.05</c:v>
              </c:pt>
              <c:pt idx="30">
                <c:v>jul.05</c:v>
              </c:pt>
              <c:pt idx="36">
                <c:v>jan.06</c:v>
              </c:pt>
              <c:pt idx="42">
                <c:v>jul.06</c:v>
              </c:pt>
              <c:pt idx="48">
                <c:v>jan.07</c:v>
              </c:pt>
              <c:pt idx="54">
                <c:v>jul.07</c:v>
              </c:pt>
              <c:pt idx="60">
                <c:v>jan.08</c:v>
              </c:pt>
              <c:pt idx="66">
                <c:v>jul.08</c:v>
              </c:pt>
              <c:pt idx="72">
                <c:v>jan.09</c:v>
              </c:pt>
              <c:pt idx="78">
                <c:v>jul.09</c:v>
              </c:pt>
              <c:pt idx="84">
                <c:v>jan.10</c:v>
              </c:pt>
              <c:pt idx="90">
                <c:v>jul.10</c:v>
              </c:pt>
              <c:pt idx="96">
                <c:v>jan.11</c:v>
              </c:pt>
              <c:pt idx="102">
                <c:v>jul.11</c:v>
              </c:pt>
              <c:pt idx="108">
                <c:v>jan.12</c:v>
              </c:pt>
              <c:pt idx="114">
                <c:v>jul.12</c:v>
              </c:pt>
              <c:pt idx="120">
                <c:v>jan. 13</c:v>
              </c:pt>
            </c:strLit>
          </c:cat>
          <c:val>
            <c:numLit>
              <c:formatCode>General</c:formatCode>
              <c:ptCount val="122"/>
              <c:pt idx="0">
                <c:v>-13.276074566654103</c:v>
              </c:pt>
              <c:pt idx="1">
                <c:v>-14.26803519652784</c:v>
              </c:pt>
              <c:pt idx="2">
                <c:v>-16.787174255725272</c:v>
              </c:pt>
              <c:pt idx="3">
                <c:v>-18.511564679808114</c:v>
              </c:pt>
              <c:pt idx="4">
                <c:v>-18.420167220968896</c:v>
              </c:pt>
              <c:pt idx="5">
                <c:v>-15.838790501728267</c:v>
              </c:pt>
              <c:pt idx="6">
                <c:v>-12.87930298537022</c:v>
              </c:pt>
              <c:pt idx="7">
                <c:v>-10.869783414027019</c:v>
              </c:pt>
              <c:pt idx="8">
                <c:v>-9.8161672991208047</c:v>
              </c:pt>
              <c:pt idx="9">
                <c:v>-9.8637315221605295</c:v>
              </c:pt>
              <c:pt idx="10">
                <c:v>-11.585458636209731</c:v>
              </c:pt>
              <c:pt idx="11">
                <c:v>-11.840511691962259</c:v>
              </c:pt>
              <c:pt idx="12">
                <c:v>-11.061234376799364</c:v>
              </c:pt>
              <c:pt idx="13">
                <c:v>-9.7878819207115324</c:v>
              </c:pt>
              <c:pt idx="14">
                <c:v>-10.2258395232588</c:v>
              </c:pt>
              <c:pt idx="15">
                <c:v>-10.673356295938024</c:v>
              </c:pt>
              <c:pt idx="16">
                <c:v>-9.5142365978555308</c:v>
              </c:pt>
              <c:pt idx="17">
                <c:v>-7.2679610252806803</c:v>
              </c:pt>
              <c:pt idx="18">
                <c:v>-5.3792724468946753</c:v>
              </c:pt>
              <c:pt idx="19">
                <c:v>-3.3708635391720856</c:v>
              </c:pt>
              <c:pt idx="20">
                <c:v>-3.7041436757798833</c:v>
              </c:pt>
              <c:pt idx="21">
                <c:v>-4.3716910948995631</c:v>
              </c:pt>
              <c:pt idx="22">
                <c:v>-6.2286008190541926</c:v>
              </c:pt>
              <c:pt idx="23">
                <c:v>-7.9800133195659368</c:v>
              </c:pt>
              <c:pt idx="24">
                <c:v>-8.5646172312215825</c:v>
              </c:pt>
              <c:pt idx="25">
                <c:v>-9.8174570217342367</c:v>
              </c:pt>
              <c:pt idx="26">
                <c:v>-10.172662231121778</c:v>
              </c:pt>
              <c:pt idx="27">
                <c:v>-9.2712250623874919</c:v>
              </c:pt>
              <c:pt idx="28">
                <c:v>-8.6892467067998922</c:v>
              </c:pt>
              <c:pt idx="29">
                <c:v>-8.5029931215408929</c:v>
              </c:pt>
              <c:pt idx="30">
                <c:v>-10.689724782187922</c:v>
              </c:pt>
              <c:pt idx="31">
                <c:v>-9.8194562103973979</c:v>
              </c:pt>
              <c:pt idx="32">
                <c:v>-8.1345409996163358</c:v>
              </c:pt>
              <c:pt idx="33">
                <c:v>-5.0999788026810977</c:v>
              </c:pt>
              <c:pt idx="34">
                <c:v>-4.8919767279703388</c:v>
              </c:pt>
              <c:pt idx="35">
                <c:v>-5.8058914026099844</c:v>
              </c:pt>
              <c:pt idx="36">
                <c:v>-7.555159424405109</c:v>
              </c:pt>
              <c:pt idx="37">
                <c:v>-8.0391800490366325</c:v>
              </c:pt>
              <c:pt idx="38">
                <c:v>-8.9337228636825454</c:v>
              </c:pt>
              <c:pt idx="39">
                <c:v>-9.2731813274131607</c:v>
              </c:pt>
              <c:pt idx="40">
                <c:v>-9.1199068655413011</c:v>
              </c:pt>
              <c:pt idx="41">
                <c:v>-7.4632057466715471</c:v>
              </c:pt>
              <c:pt idx="42">
                <c:v>-5.2868524594447184</c:v>
              </c:pt>
              <c:pt idx="43">
                <c:v>-3.8378240607160152</c:v>
              </c:pt>
              <c:pt idx="44">
                <c:v>-2.3768026163538738</c:v>
              </c:pt>
              <c:pt idx="45">
                <c:v>-2.7848725192067083</c:v>
              </c:pt>
              <c:pt idx="46">
                <c:v>-2.4179326577188838</c:v>
              </c:pt>
              <c:pt idx="47">
                <c:v>-3.7734897943496448</c:v>
              </c:pt>
              <c:pt idx="48">
                <c:v>-3.4731235309754482</c:v>
              </c:pt>
              <c:pt idx="49">
                <c:v>-2.9402343313912671</c:v>
              </c:pt>
              <c:pt idx="50">
                <c:v>-1.4710635398248344</c:v>
              </c:pt>
              <c:pt idx="51">
                <c:v>-0.59181699529262233</c:v>
              </c:pt>
              <c:pt idx="52">
                <c:v>-1.2858494851179176E-2</c:v>
              </c:pt>
              <c:pt idx="53">
                <c:v>0.63306726394977964</c:v>
              </c:pt>
              <c:pt idx="54">
                <c:v>0.15237744927225921</c:v>
              </c:pt>
              <c:pt idx="55">
                <c:v>0.42278536985487658</c:v>
              </c:pt>
              <c:pt idx="56">
                <c:v>1.5472801441490429</c:v>
              </c:pt>
              <c:pt idx="57">
                <c:v>2.2094113784459752</c:v>
              </c:pt>
              <c:pt idx="58">
                <c:v>1.9706611013813733</c:v>
              </c:pt>
              <c:pt idx="59">
                <c:v>0.51215446345934368</c:v>
              </c:pt>
              <c:pt idx="60">
                <c:v>1.2675536306968247</c:v>
              </c:pt>
              <c:pt idx="61">
                <c:v>1.1101185155486601</c:v>
              </c:pt>
              <c:pt idx="62">
                <c:v>0.43344629632760823</c:v>
              </c:pt>
              <c:pt idx="63">
                <c:v>-0.82560984628436485</c:v>
              </c:pt>
              <c:pt idx="64">
                <c:v>-3.6777526595425942</c:v>
              </c:pt>
              <c:pt idx="65">
                <c:v>-6.0530978247047624</c:v>
              </c:pt>
              <c:pt idx="66">
                <c:v>-6.9074203966141194</c:v>
              </c:pt>
              <c:pt idx="67">
                <c:v>-5.8524390041955865</c:v>
              </c:pt>
              <c:pt idx="68">
                <c:v>-7.2601476479530609</c:v>
              </c:pt>
              <c:pt idx="69">
                <c:v>-12.807357818070146</c:v>
              </c:pt>
              <c:pt idx="70">
                <c:v>-19.770096145231086</c:v>
              </c:pt>
              <c:pt idx="71">
                <c:v>-26.174941883006145</c:v>
              </c:pt>
              <c:pt idx="72">
                <c:v>-29.532390527304702</c:v>
              </c:pt>
              <c:pt idx="73">
                <c:v>-32.263291208099936</c:v>
              </c:pt>
              <c:pt idx="74">
                <c:v>-30.991944201365591</c:v>
              </c:pt>
              <c:pt idx="75">
                <c:v>-31.72897111778979</c:v>
              </c:pt>
              <c:pt idx="76">
                <c:v>-29.792304461005646</c:v>
              </c:pt>
              <c:pt idx="77">
                <c:v>-29.466821415038993</c:v>
              </c:pt>
              <c:pt idx="78">
                <c:v>-26.141936404752496</c:v>
              </c:pt>
              <c:pt idx="79">
                <c:v>-23.802154571518088</c:v>
              </c:pt>
              <c:pt idx="80">
                <c:v>-20.205831667281966</c:v>
              </c:pt>
              <c:pt idx="81">
                <c:v>-18.05984931333381</c:v>
              </c:pt>
              <c:pt idx="82">
                <c:v>-16.513293701790605</c:v>
              </c:pt>
              <c:pt idx="83">
                <c:v>-16.86499367887949</c:v>
              </c:pt>
              <c:pt idx="84">
                <c:v>-15.909771631737099</c:v>
              </c:pt>
              <c:pt idx="85">
                <c:v>-14.94554623028985</c:v>
              </c:pt>
              <c:pt idx="86">
                <c:v>-13.55510785156936</c:v>
              </c:pt>
              <c:pt idx="87">
                <c:v>-12.746284721793876</c:v>
              </c:pt>
              <c:pt idx="88">
                <c:v>-12.715301507237449</c:v>
              </c:pt>
              <c:pt idx="89">
                <c:v>-13.103576168499677</c:v>
              </c:pt>
              <c:pt idx="90">
                <c:v>-12.581173969424649</c:v>
              </c:pt>
              <c:pt idx="91">
                <c:v>-11.727027382520058</c:v>
              </c:pt>
              <c:pt idx="92">
                <c:v>-9.9334867785394092</c:v>
              </c:pt>
              <c:pt idx="93">
                <c:v>-10.651252075068557</c:v>
              </c:pt>
              <c:pt idx="94">
                <c:v>-10.642548580778373</c:v>
              </c:pt>
              <c:pt idx="95">
                <c:v>-11.752987965143747</c:v>
              </c:pt>
              <c:pt idx="96">
                <c:v>-10.346976113050369</c:v>
              </c:pt>
              <c:pt idx="97">
                <c:v>-9.3336877812107488</c:v>
              </c:pt>
              <c:pt idx="98">
                <c:v>-9.6452384280727159</c:v>
              </c:pt>
              <c:pt idx="99">
                <c:v>-10.631046389652138</c:v>
              </c:pt>
              <c:pt idx="100">
                <c:v>-12.958587236283215</c:v>
              </c:pt>
              <c:pt idx="101">
                <c:v>-14.403665770635092</c:v>
              </c:pt>
              <c:pt idx="102">
                <c:v>-13.811519916553452</c:v>
              </c:pt>
              <c:pt idx="103">
                <c:v>-15.040559153774433</c:v>
              </c:pt>
              <c:pt idx="104">
                <c:v>-17.098199683081756</c:v>
              </c:pt>
              <c:pt idx="105">
                <c:v>-20.24679860977351</c:v>
              </c:pt>
              <c:pt idx="106">
                <c:v>-21.454097659580892</c:v>
              </c:pt>
              <c:pt idx="107">
                <c:v>-21.577729727994342</c:v>
              </c:pt>
              <c:pt idx="108">
                <c:v>-21.967628027928317</c:v>
              </c:pt>
              <c:pt idx="109">
                <c:v>-21.641614890880525</c:v>
              </c:pt>
              <c:pt idx="110">
                <c:v>-20.150991019386403</c:v>
              </c:pt>
              <c:pt idx="111">
                <c:v>-19.568854447176236</c:v>
              </c:pt>
              <c:pt idx="112">
                <c:v>-19.757380673469353</c:v>
              </c:pt>
              <c:pt idx="113">
                <c:v>-19.861303663132887</c:v>
              </c:pt>
              <c:pt idx="114">
                <c:v>-20.3</c:v>
              </c:pt>
              <c:pt idx="115">
                <c:v>-18.899999999999999</c:v>
              </c:pt>
              <c:pt idx="116">
                <c:v>-19.600000000000001</c:v>
              </c:pt>
              <c:pt idx="117">
                <c:v>-20.7</c:v>
              </c:pt>
              <c:pt idx="118">
                <c:v>-22.6</c:v>
              </c:pt>
              <c:pt idx="119">
                <c:v>-21.4</c:v>
              </c:pt>
              <c:pt idx="120">
                <c:v>-19.899999999999999</c:v>
              </c:pt>
              <c:pt idx="121">
                <c:v>-18.100000000000001</c:v>
              </c:pt>
            </c:numLit>
          </c:val>
        </c:ser>
        <c:ser>
          <c:idx val="1"/>
          <c:order val="1"/>
          <c:tx>
            <c:v>#REF!</c:v>
          </c:tx>
          <c:spPr>
            <a:ln w="25400">
              <a:solidFill>
                <a:schemeClr val="tx2"/>
              </a:solidFill>
              <a:prstDash val="solid"/>
            </a:ln>
          </c:spPr>
          <c:marker>
            <c:symbol val="none"/>
          </c:marker>
          <c:dLbls>
            <c:dLbl>
              <c:idx val="3"/>
              <c:layout>
                <c:manualLayout>
                  <c:x val="2.1356923758024251E-2"/>
                  <c:y val="-2.8620206765168311E-3"/>
                </c:manualLayout>
              </c:layout>
              <c:tx>
                <c:rich>
                  <a:bodyPr/>
                  <a:lstStyle/>
                  <a:p>
                    <a:pPr>
                      <a:defRPr sz="700" b="1" i="0" u="none" strike="noStrike" baseline="0">
                        <a:solidFill>
                          <a:schemeClr val="tx2"/>
                        </a:solidFill>
                        <a:latin typeface="Arial"/>
                        <a:ea typeface="Arial"/>
                        <a:cs typeface="Arial"/>
                      </a:defRPr>
                    </a:pPr>
                    <a:r>
                      <a:rPr lang="pt-PT">
                        <a:solidFill>
                          <a:schemeClr val="tx2"/>
                        </a:solidFill>
                      </a:rPr>
                      <a:t>c</a:t>
                    </a:r>
                    <a:r>
                      <a:rPr lang="pt-PT"/>
                      <a:t>onstrução</a:t>
                    </a:r>
                  </a:p>
                </c:rich>
              </c:tx>
              <c:spPr>
                <a:noFill/>
                <a:ln w="25400">
                  <a:noFill/>
                </a:ln>
              </c:spPr>
              <c:dLblPos val="r"/>
            </c:dLbl>
            <c:delete val="1"/>
            <c:txPr>
              <a:bodyPr/>
              <a:lstStyle/>
              <a:p>
                <a:pPr>
                  <a:defRPr>
                    <a:solidFill>
                      <a:schemeClr val="tx2"/>
                    </a:solidFill>
                  </a:defRPr>
                </a:pPr>
                <a:endParaRPr lang="pt-PT"/>
              </a:p>
            </c:txPr>
          </c:dLbls>
          <c:cat>
            <c:strLit>
              <c:ptCount val="122"/>
              <c:pt idx="0">
                <c:v>jan.03</c:v>
              </c:pt>
              <c:pt idx="6">
                <c:v>jul.03</c:v>
              </c:pt>
              <c:pt idx="12">
                <c:v>jan.04</c:v>
              </c:pt>
              <c:pt idx="18">
                <c:v>jul.04</c:v>
              </c:pt>
              <c:pt idx="24">
                <c:v>jan.05</c:v>
              </c:pt>
              <c:pt idx="30">
                <c:v>jul.05</c:v>
              </c:pt>
              <c:pt idx="36">
                <c:v>jan.06</c:v>
              </c:pt>
              <c:pt idx="42">
                <c:v>jul.06</c:v>
              </c:pt>
              <c:pt idx="48">
                <c:v>jan.07</c:v>
              </c:pt>
              <c:pt idx="54">
                <c:v>jul.07</c:v>
              </c:pt>
              <c:pt idx="60">
                <c:v>jan.08</c:v>
              </c:pt>
              <c:pt idx="66">
                <c:v>jul.08</c:v>
              </c:pt>
              <c:pt idx="72">
                <c:v>jan.09</c:v>
              </c:pt>
              <c:pt idx="78">
                <c:v>jul.09</c:v>
              </c:pt>
              <c:pt idx="84">
                <c:v>jan.10</c:v>
              </c:pt>
              <c:pt idx="90">
                <c:v>jul.10</c:v>
              </c:pt>
              <c:pt idx="96">
                <c:v>jan.11</c:v>
              </c:pt>
              <c:pt idx="102">
                <c:v>jul.11</c:v>
              </c:pt>
              <c:pt idx="108">
                <c:v>jan.12</c:v>
              </c:pt>
              <c:pt idx="114">
                <c:v>jul.12</c:v>
              </c:pt>
              <c:pt idx="120">
                <c:v>jan. 13</c:v>
              </c:pt>
            </c:strLit>
          </c:cat>
          <c:val>
            <c:numLit>
              <c:formatCode>General</c:formatCode>
              <c:ptCount val="122"/>
              <c:pt idx="0">
                <c:v>-40.636393134760368</c:v>
              </c:pt>
              <c:pt idx="1">
                <c:v>-41.238587390942008</c:v>
              </c:pt>
              <c:pt idx="2">
                <c:v>-45.016805646247178</c:v>
              </c:pt>
              <c:pt idx="3">
                <c:v>-45.283697632213041</c:v>
              </c:pt>
              <c:pt idx="4">
                <c:v>-45.279658045869013</c:v>
              </c:pt>
              <c:pt idx="5">
                <c:v>-45.316739611722568</c:v>
              </c:pt>
              <c:pt idx="6">
                <c:v>-44.181056767200744</c:v>
              </c:pt>
              <c:pt idx="7">
                <c:v>-43.571268197151355</c:v>
              </c:pt>
              <c:pt idx="8">
                <c:v>-41.670961831260854</c:v>
              </c:pt>
              <c:pt idx="9">
                <c:v>-41.031256800754903</c:v>
              </c:pt>
              <c:pt idx="10">
                <c:v>-39.507729032029111</c:v>
              </c:pt>
              <c:pt idx="11">
                <c:v>-38.585793453833745</c:v>
              </c:pt>
              <c:pt idx="12">
                <c:v>-37.718387952162445</c:v>
              </c:pt>
              <c:pt idx="13">
                <c:v>-37.607616758251275</c:v>
              </c:pt>
              <c:pt idx="14">
                <c:v>-37.464614632522803</c:v>
              </c:pt>
              <c:pt idx="15">
                <c:v>-37.221681080155456</c:v>
              </c:pt>
              <c:pt idx="16">
                <c:v>-36.94242808206571</c:v>
              </c:pt>
              <c:pt idx="17">
                <c:v>-36.512149080778151</c:v>
              </c:pt>
              <c:pt idx="18">
                <c:v>-36.445119976004868</c:v>
              </c:pt>
              <c:pt idx="19">
                <c:v>-35.842197588277891</c:v>
              </c:pt>
              <c:pt idx="20">
                <c:v>-35.332864150307422</c:v>
              </c:pt>
              <c:pt idx="21">
                <c:v>-35.091346445759235</c:v>
              </c:pt>
              <c:pt idx="22">
                <c:v>-34.398964650896438</c:v>
              </c:pt>
              <c:pt idx="23">
                <c:v>-33.617509186107178</c:v>
              </c:pt>
              <c:pt idx="24">
                <c:v>-32.438137915856153</c:v>
              </c:pt>
              <c:pt idx="25">
                <c:v>-32.319802919344539</c:v>
              </c:pt>
              <c:pt idx="26">
                <c:v>-32.917515093852494</c:v>
              </c:pt>
              <c:pt idx="27">
                <c:v>-31.880982113023169</c:v>
              </c:pt>
              <c:pt idx="28">
                <c:v>-31.89606884080569</c:v>
              </c:pt>
              <c:pt idx="29">
                <c:v>-31.42550239302701</c:v>
              </c:pt>
              <c:pt idx="30">
                <c:v>-31.518877852240191</c:v>
              </c:pt>
              <c:pt idx="31">
                <c:v>-31.567629770427647</c:v>
              </c:pt>
              <c:pt idx="32">
                <c:v>-32.763729255753709</c:v>
              </c:pt>
              <c:pt idx="33">
                <c:v>-34.112009146288486</c:v>
              </c:pt>
              <c:pt idx="34">
                <c:v>-35.364570833042336</c:v>
              </c:pt>
              <c:pt idx="35">
                <c:v>-35.35995850191334</c:v>
              </c:pt>
              <c:pt idx="36">
                <c:v>-36.675686956742503</c:v>
              </c:pt>
              <c:pt idx="37">
                <c:v>-36.488285831207378</c:v>
              </c:pt>
              <c:pt idx="38">
                <c:v>-36.772359015261863</c:v>
              </c:pt>
              <c:pt idx="39">
                <c:v>-36.706320474806326</c:v>
              </c:pt>
              <c:pt idx="40">
                <c:v>-38.043660363479766</c:v>
              </c:pt>
              <c:pt idx="41">
                <c:v>-39.100011046584875</c:v>
              </c:pt>
              <c:pt idx="42">
                <c:v>-39.622981826243887</c:v>
              </c:pt>
              <c:pt idx="43">
                <c:v>-39.276058561103554</c:v>
              </c:pt>
              <c:pt idx="44">
                <c:v>-38.796735882899362</c:v>
              </c:pt>
              <c:pt idx="45">
                <c:v>-38.794791088482</c:v>
              </c:pt>
              <c:pt idx="46">
                <c:v>-37.861532612594388</c:v>
              </c:pt>
              <c:pt idx="47">
                <c:v>-37.993692416640855</c:v>
              </c:pt>
              <c:pt idx="48">
                <c:v>-36.222592226184062</c:v>
              </c:pt>
              <c:pt idx="49">
                <c:v>-36.305348711672295</c:v>
              </c:pt>
              <c:pt idx="50">
                <c:v>-34.409651108166756</c:v>
              </c:pt>
              <c:pt idx="51">
                <c:v>-34.166742093928178</c:v>
              </c:pt>
              <c:pt idx="52">
                <c:v>-32.341274364681425</c:v>
              </c:pt>
              <c:pt idx="53">
                <c:v>-32.133318707206953</c:v>
              </c:pt>
              <c:pt idx="54">
                <c:v>-32.125222515026387</c:v>
              </c:pt>
              <c:pt idx="55">
                <c:v>-30.972475486234643</c:v>
              </c:pt>
              <c:pt idx="56">
                <c:v>-29.867710546516403</c:v>
              </c:pt>
              <c:pt idx="57">
                <c:v>-29.082165828116846</c:v>
              </c:pt>
              <c:pt idx="58">
                <c:v>-31.55750894273649</c:v>
              </c:pt>
              <c:pt idx="59">
                <c:v>-32.122392161196338</c:v>
              </c:pt>
              <c:pt idx="60">
                <c:v>-31.764828333686854</c:v>
              </c:pt>
              <c:pt idx="61">
                <c:v>-29.721466349234163</c:v>
              </c:pt>
              <c:pt idx="62">
                <c:v>-28.292843262465659</c:v>
              </c:pt>
              <c:pt idx="63">
                <c:v>-27.431364578919233</c:v>
              </c:pt>
              <c:pt idx="64">
                <c:v>-27.227744455293116</c:v>
              </c:pt>
              <c:pt idx="65">
                <c:v>-28.130279812650361</c:v>
              </c:pt>
              <c:pt idx="66">
                <c:v>-29.261334470415989</c:v>
              </c:pt>
              <c:pt idx="67">
                <c:v>-30.659417389793326</c:v>
              </c:pt>
              <c:pt idx="68">
                <c:v>-31.683597048081413</c:v>
              </c:pt>
              <c:pt idx="69">
                <c:v>-32.502840186549811</c:v>
              </c:pt>
              <c:pt idx="70">
                <c:v>-34.055495815686427</c:v>
              </c:pt>
              <c:pt idx="71">
                <c:v>-35.764896792210003</c:v>
              </c:pt>
              <c:pt idx="72">
                <c:v>-37.329452657235976</c:v>
              </c:pt>
              <c:pt idx="73">
                <c:v>-37.692159223292379</c:v>
              </c:pt>
              <c:pt idx="74">
                <c:v>-38.52924026368224</c:v>
              </c:pt>
              <c:pt idx="75">
                <c:v>-39.813484127444063</c:v>
              </c:pt>
              <c:pt idx="76">
                <c:v>-37.876893620005937</c:v>
              </c:pt>
              <c:pt idx="77">
                <c:v>-35.214838461643978</c:v>
              </c:pt>
              <c:pt idx="78">
                <c:v>-33.567598105397586</c:v>
              </c:pt>
              <c:pt idx="79">
                <c:v>-33.321022378214124</c:v>
              </c:pt>
              <c:pt idx="80">
                <c:v>-34.758594459256109</c:v>
              </c:pt>
              <c:pt idx="81">
                <c:v>-34.115706728821188</c:v>
              </c:pt>
              <c:pt idx="82">
                <c:v>-35.360450919103911</c:v>
              </c:pt>
              <c:pt idx="83">
                <c:v>-35.581431594091015</c:v>
              </c:pt>
              <c:pt idx="84">
                <c:v>-37.509849302433295</c:v>
              </c:pt>
              <c:pt idx="85">
                <c:v>-38.629347325991411</c:v>
              </c:pt>
              <c:pt idx="86">
                <c:v>-40.194725875609763</c:v>
              </c:pt>
              <c:pt idx="87">
                <c:v>-40.902876051398593</c:v>
              </c:pt>
              <c:pt idx="88">
                <c:v>-42.046383845791098</c:v>
              </c:pt>
              <c:pt idx="89">
                <c:v>-41.632107661132999</c:v>
              </c:pt>
              <c:pt idx="90">
                <c:v>-40.495279682263245</c:v>
              </c:pt>
              <c:pt idx="91">
                <c:v>-40.795254475627196</c:v>
              </c:pt>
              <c:pt idx="92">
                <c:v>-41.095385085254861</c:v>
              </c:pt>
              <c:pt idx="93">
                <c:v>-43.481383457894509</c:v>
              </c:pt>
              <c:pt idx="94">
                <c:v>-44.200970701190251</c:v>
              </c:pt>
              <c:pt idx="95">
                <c:v>-45.733717179422811</c:v>
              </c:pt>
              <c:pt idx="96">
                <c:v>-46.365055290433482</c:v>
              </c:pt>
              <c:pt idx="97">
                <c:v>-47.997557960680055</c:v>
              </c:pt>
              <c:pt idx="98">
                <c:v>-49.646754680984081</c:v>
              </c:pt>
              <c:pt idx="99">
                <c:v>-51.303895962850355</c:v>
              </c:pt>
              <c:pt idx="100">
                <c:v>-52.889525601022264</c:v>
              </c:pt>
              <c:pt idx="101">
                <c:v>-54.690531747906618</c:v>
              </c:pt>
              <c:pt idx="102">
                <c:v>-55.609038100655312</c:v>
              </c:pt>
              <c:pt idx="103">
                <c:v>-57.317654049092411</c:v>
              </c:pt>
              <c:pt idx="104">
                <c:v>-59.330339704321382</c:v>
              </c:pt>
              <c:pt idx="105">
                <c:v>-61.925573772083212</c:v>
              </c:pt>
              <c:pt idx="106">
                <c:v>-64.173524136990025</c:v>
              </c:pt>
              <c:pt idx="107">
                <c:v>-65.252082537448544</c:v>
              </c:pt>
              <c:pt idx="108">
                <c:v>-66.64388003832758</c:v>
              </c:pt>
              <c:pt idx="109">
                <c:v>-67.481237051483419</c:v>
              </c:pt>
              <c:pt idx="110">
                <c:v>-68.785962185958411</c:v>
              </c:pt>
              <c:pt idx="111">
                <c:v>-69.747204413305681</c:v>
              </c:pt>
              <c:pt idx="112">
                <c:v>-70.940735180527454</c:v>
              </c:pt>
              <c:pt idx="113">
                <c:v>-71.510769909294197</c:v>
              </c:pt>
              <c:pt idx="114">
                <c:v>-71.791990251844794</c:v>
              </c:pt>
              <c:pt idx="115">
                <c:v>-70.266535001148696</c:v>
              </c:pt>
              <c:pt idx="116">
                <c:v>-70.5</c:v>
              </c:pt>
              <c:pt idx="117">
                <c:v>-71.3</c:v>
              </c:pt>
              <c:pt idx="118">
                <c:v>-72.2</c:v>
              </c:pt>
              <c:pt idx="119">
                <c:v>-70.7</c:v>
              </c:pt>
              <c:pt idx="120">
                <c:v>-68.8</c:v>
              </c:pt>
              <c:pt idx="121">
                <c:v>-66.7</c:v>
              </c:pt>
            </c:numLit>
          </c:val>
        </c:ser>
        <c:ser>
          <c:idx val="2"/>
          <c:order val="2"/>
          <c:tx>
            <c:v>#REF!</c:v>
          </c:tx>
          <c:spPr>
            <a:ln w="38100">
              <a:solidFill>
                <a:schemeClr val="accent2"/>
              </a:solidFill>
              <a:prstDash val="solid"/>
            </a:ln>
          </c:spPr>
          <c:marker>
            <c:symbol val="none"/>
          </c:marker>
          <c:dLbls>
            <c:dLbl>
              <c:idx val="21"/>
              <c:layout>
                <c:manualLayout>
                  <c:x val="0.1725522562691712"/>
                  <c:y val="0.10779420353871642"/>
                </c:manualLayout>
              </c:layout>
              <c:tx>
                <c:rich>
                  <a:bodyPr/>
                  <a:lstStyle/>
                  <a:p>
                    <a:pPr>
                      <a:defRPr sz="700" b="1" i="0" u="none" strike="noStrike" baseline="0">
                        <a:solidFill>
                          <a:schemeClr val="accent2"/>
                        </a:solidFill>
                        <a:latin typeface="Arial"/>
                        <a:ea typeface="Arial"/>
                        <a:cs typeface="Arial"/>
                      </a:defRPr>
                    </a:pPr>
                    <a:r>
                      <a:rPr lang="pt-PT">
                        <a:solidFill>
                          <a:schemeClr val="accent2"/>
                        </a:solidFill>
                      </a:rPr>
                      <a:t>c</a:t>
                    </a:r>
                    <a:r>
                      <a:rPr lang="pt-PT"/>
                      <a:t>omércio </a:t>
                    </a:r>
                  </a:p>
                </c:rich>
              </c:tx>
              <c:spPr>
                <a:noFill/>
                <a:ln w="25400">
                  <a:noFill/>
                </a:ln>
              </c:spPr>
              <c:dLblPos val="r"/>
            </c:dLbl>
            <c:delete val="1"/>
            <c:txPr>
              <a:bodyPr/>
              <a:lstStyle/>
              <a:p>
                <a:pPr>
                  <a:defRPr>
                    <a:solidFill>
                      <a:schemeClr val="accent2"/>
                    </a:solidFill>
                  </a:defRPr>
                </a:pPr>
                <a:endParaRPr lang="pt-PT"/>
              </a:p>
            </c:txPr>
          </c:dLbls>
          <c:cat>
            <c:strLit>
              <c:ptCount val="122"/>
              <c:pt idx="0">
                <c:v>jan.03</c:v>
              </c:pt>
              <c:pt idx="6">
                <c:v>jul.03</c:v>
              </c:pt>
              <c:pt idx="12">
                <c:v>jan.04</c:v>
              </c:pt>
              <c:pt idx="18">
                <c:v>jul.04</c:v>
              </c:pt>
              <c:pt idx="24">
                <c:v>jan.05</c:v>
              </c:pt>
              <c:pt idx="30">
                <c:v>jul.05</c:v>
              </c:pt>
              <c:pt idx="36">
                <c:v>jan.06</c:v>
              </c:pt>
              <c:pt idx="42">
                <c:v>jul.06</c:v>
              </c:pt>
              <c:pt idx="48">
                <c:v>jan.07</c:v>
              </c:pt>
              <c:pt idx="54">
                <c:v>jul.07</c:v>
              </c:pt>
              <c:pt idx="60">
                <c:v>jan.08</c:v>
              </c:pt>
              <c:pt idx="66">
                <c:v>jul.08</c:v>
              </c:pt>
              <c:pt idx="72">
                <c:v>jan.09</c:v>
              </c:pt>
              <c:pt idx="78">
                <c:v>jul.09</c:v>
              </c:pt>
              <c:pt idx="84">
                <c:v>jan.10</c:v>
              </c:pt>
              <c:pt idx="90">
                <c:v>jul.10</c:v>
              </c:pt>
              <c:pt idx="96">
                <c:v>jan.11</c:v>
              </c:pt>
              <c:pt idx="102">
                <c:v>jul.11</c:v>
              </c:pt>
              <c:pt idx="108">
                <c:v>jan.12</c:v>
              </c:pt>
              <c:pt idx="114">
                <c:v>jul.12</c:v>
              </c:pt>
              <c:pt idx="120">
                <c:v>jan. 13</c:v>
              </c:pt>
            </c:strLit>
          </c:cat>
          <c:val>
            <c:numLit>
              <c:formatCode>General</c:formatCode>
              <c:ptCount val="122"/>
              <c:pt idx="0">
                <c:v>-12.772025085900728</c:v>
              </c:pt>
              <c:pt idx="1">
                <c:v>-11.473536985189654</c:v>
              </c:pt>
              <c:pt idx="2">
                <c:v>-11.92712789893516</c:v>
              </c:pt>
              <c:pt idx="3">
                <c:v>-12.027987002630292</c:v>
              </c:pt>
              <c:pt idx="4">
                <c:v>-13.176812463173901</c:v>
              </c:pt>
              <c:pt idx="5">
                <c:v>-12.805998685211692</c:v>
              </c:pt>
              <c:pt idx="6">
                <c:v>-12.233613099293935</c:v>
              </c:pt>
              <c:pt idx="7">
                <c:v>-9.6081323584560643</c:v>
              </c:pt>
              <c:pt idx="8">
                <c:v>-7.4784672068403424</c:v>
              </c:pt>
              <c:pt idx="9">
                <c:v>-5.5535070623599276</c:v>
              </c:pt>
              <c:pt idx="10">
                <c:v>-4.8557218683208365</c:v>
              </c:pt>
              <c:pt idx="11">
                <c:v>-4.4228266963961858</c:v>
              </c:pt>
              <c:pt idx="12">
                <c:v>-4.1751027541583516</c:v>
              </c:pt>
              <c:pt idx="13">
                <c:v>-5.5768392078865743</c:v>
              </c:pt>
              <c:pt idx="14">
                <c:v>-7.4262064970940127</c:v>
              </c:pt>
              <c:pt idx="15">
                <c:v>-8.2239839704336699</c:v>
              </c:pt>
              <c:pt idx="16">
                <c:v>-5.0139265497063299</c:v>
              </c:pt>
              <c:pt idx="17">
                <c:v>-2.4342403463278397</c:v>
              </c:pt>
              <c:pt idx="18">
                <c:v>-0.10744875065121025</c:v>
              </c:pt>
              <c:pt idx="19">
                <c:v>-1.2677573826882929</c:v>
              </c:pt>
              <c:pt idx="20">
                <c:v>-1.3181655965583969</c:v>
              </c:pt>
              <c:pt idx="21">
                <c:v>-2.7765164653534726</c:v>
              </c:pt>
              <c:pt idx="22">
                <c:v>-3.6637389675686212</c:v>
              </c:pt>
              <c:pt idx="23">
                <c:v>-4.2372422426464702</c:v>
              </c:pt>
              <c:pt idx="24">
                <c:v>-4.6152013892606734</c:v>
              </c:pt>
              <c:pt idx="25">
                <c:v>-5.0867582902005397</c:v>
              </c:pt>
              <c:pt idx="26">
                <c:v>-4.9629165170729852</c:v>
              </c:pt>
              <c:pt idx="27">
                <c:v>-5.5452569010455468</c:v>
              </c:pt>
              <c:pt idx="28">
                <c:v>-5.1521523218328795</c:v>
              </c:pt>
              <c:pt idx="29">
                <c:v>-6.325540869433329</c:v>
              </c:pt>
              <c:pt idx="30">
                <c:v>-7.5501454130222054</c:v>
              </c:pt>
              <c:pt idx="31">
                <c:v>-9.6888631906320359</c:v>
              </c:pt>
              <c:pt idx="32">
                <c:v>-10.628540015044354</c:v>
              </c:pt>
              <c:pt idx="33">
                <c:v>-11.281020438262564</c:v>
              </c:pt>
              <c:pt idx="34">
                <c:v>-11.146038279140782</c:v>
              </c:pt>
              <c:pt idx="35">
                <c:v>-8.7556299043338672</c:v>
              </c:pt>
              <c:pt idx="36">
                <c:v>-6.6536131955834064</c:v>
              </c:pt>
              <c:pt idx="37">
                <c:v>-5.1352363130188543</c:v>
              </c:pt>
              <c:pt idx="38">
                <c:v>-7.6613526716122244</c:v>
              </c:pt>
              <c:pt idx="39">
                <c:v>-7.6012629794287294</c:v>
              </c:pt>
              <c:pt idx="40">
                <c:v>-9.2597857628087468</c:v>
              </c:pt>
              <c:pt idx="41">
                <c:v>-7.2162561018088427</c:v>
              </c:pt>
              <c:pt idx="42">
                <c:v>-7.2284035565916547</c:v>
              </c:pt>
              <c:pt idx="43">
                <c:v>-6.4669836670216254</c:v>
              </c:pt>
              <c:pt idx="44">
                <c:v>-6.1927663052750095</c:v>
              </c:pt>
              <c:pt idx="45">
                <c:v>-4.2593326941106779</c:v>
              </c:pt>
              <c:pt idx="46">
                <c:v>-2.8544422230276192</c:v>
              </c:pt>
              <c:pt idx="47">
                <c:v>-2.9922159512163584</c:v>
              </c:pt>
              <c:pt idx="48">
                <c:v>-4.3284326349785447</c:v>
              </c:pt>
              <c:pt idx="49">
                <c:v>-3.7428347181720918</c:v>
              </c:pt>
              <c:pt idx="50">
                <c:v>-3.7296802634455495</c:v>
              </c:pt>
              <c:pt idx="51">
                <c:v>-3.5463494038857184</c:v>
              </c:pt>
              <c:pt idx="52">
                <c:v>-3.4181917475445096</c:v>
              </c:pt>
              <c:pt idx="53">
                <c:v>-2.5105689429498868</c:v>
              </c:pt>
              <c:pt idx="54">
                <c:v>-2.6917634674148307</c:v>
              </c:pt>
              <c:pt idx="55">
                <c:v>-3.1895372725682729</c:v>
              </c:pt>
              <c:pt idx="56">
                <c:v>-4.0646850556108856</c:v>
              </c:pt>
              <c:pt idx="57">
                <c:v>-3.9112706807054107</c:v>
              </c:pt>
              <c:pt idx="58">
                <c:v>-3.4615571730901777</c:v>
              </c:pt>
              <c:pt idx="59">
                <c:v>-2.5537927190758025</c:v>
              </c:pt>
              <c:pt idx="60">
                <c:v>-1.9882569884243981</c:v>
              </c:pt>
              <c:pt idx="61">
                <c:v>-1.9816824226698486</c:v>
              </c:pt>
              <c:pt idx="62">
                <c:v>-1.8602003803665021</c:v>
              </c:pt>
              <c:pt idx="63">
                <c:v>-2.8388906333918622</c:v>
              </c:pt>
              <c:pt idx="64">
                <c:v>-4.2143849471048727</c:v>
              </c:pt>
              <c:pt idx="65">
                <c:v>-7.4531063005227773</c:v>
              </c:pt>
              <c:pt idx="66">
                <c:v>-9.7720228863810785</c:v>
              </c:pt>
              <c:pt idx="67">
                <c:v>-11.10209249407175</c:v>
              </c:pt>
              <c:pt idx="68">
                <c:v>-11.422916543034267</c:v>
              </c:pt>
              <c:pt idx="69">
                <c:v>-12.610291829116798</c:v>
              </c:pt>
              <c:pt idx="70">
                <c:v>-14.783340986288385</c:v>
              </c:pt>
              <c:pt idx="71">
                <c:v>-17.371156531586077</c:v>
              </c:pt>
              <c:pt idx="72">
                <c:v>-17.980827643730219</c:v>
              </c:pt>
              <c:pt idx="73">
                <c:v>-19.848734283751071</c:v>
              </c:pt>
              <c:pt idx="74">
                <c:v>-20.255997456413848</c:v>
              </c:pt>
              <c:pt idx="75">
                <c:v>-21.397563267025607</c:v>
              </c:pt>
              <c:pt idx="76">
                <c:v>-19.972490944408186</c:v>
              </c:pt>
              <c:pt idx="77">
                <c:v>-17.765585380751698</c:v>
              </c:pt>
              <c:pt idx="78">
                <c:v>-14.727406627869664</c:v>
              </c:pt>
              <c:pt idx="79">
                <c:v>-12.248274955842069</c:v>
              </c:pt>
              <c:pt idx="80">
                <c:v>-9.7452278461582686</c:v>
              </c:pt>
              <c:pt idx="81">
                <c:v>-7.7644091930062364</c:v>
              </c:pt>
              <c:pt idx="82">
                <c:v>-6.5416802652848762</c:v>
              </c:pt>
              <c:pt idx="83">
                <c:v>-5.9759821055851434</c:v>
              </c:pt>
              <c:pt idx="84">
                <c:v>-5.8778345103817626</c:v>
              </c:pt>
              <c:pt idx="85">
                <c:v>-4.5321497132354809</c:v>
              </c:pt>
              <c:pt idx="86">
                <c:v>-3.8727868127028571</c:v>
              </c:pt>
              <c:pt idx="87">
                <c:v>-2.5758030531255587</c:v>
              </c:pt>
              <c:pt idx="88">
                <c:v>-2.4392802471594872</c:v>
              </c:pt>
              <c:pt idx="89">
                <c:v>-2.4628612684713231</c:v>
              </c:pt>
              <c:pt idx="90">
                <c:v>-3.2793063566788665</c:v>
              </c:pt>
              <c:pt idx="91">
                <c:v>-3.9821931006343712</c:v>
              </c:pt>
              <c:pt idx="92">
                <c:v>-5.431982055331634</c:v>
              </c:pt>
              <c:pt idx="93">
                <c:v>-7.0535143246388285</c:v>
              </c:pt>
              <c:pt idx="94">
                <c:v>-7.7528444323172465</c:v>
              </c:pt>
              <c:pt idx="95">
                <c:v>-8.1304751995852786</c:v>
              </c:pt>
              <c:pt idx="96">
                <c:v>-7.1647782439239398</c:v>
              </c:pt>
              <c:pt idx="97">
                <c:v>-7.4701143574194715</c:v>
              </c:pt>
              <c:pt idx="98">
                <c:v>-8.3354930863462648</c:v>
              </c:pt>
              <c:pt idx="99">
                <c:v>-11.827072803808109</c:v>
              </c:pt>
              <c:pt idx="100">
                <c:v>-14.697203475879945</c:v>
              </c:pt>
              <c:pt idx="101">
                <c:v>-16.553785475818689</c:v>
              </c:pt>
              <c:pt idx="102">
                <c:v>-17.786734300271224</c:v>
              </c:pt>
              <c:pt idx="103">
                <c:v>-18.345899292163271</c:v>
              </c:pt>
              <c:pt idx="104">
                <c:v>-19.242604406040087</c:v>
              </c:pt>
              <c:pt idx="105">
                <c:v>-19.680308840750627</c:v>
              </c:pt>
              <c:pt idx="106">
                <c:v>-21.291731059131639</c:v>
              </c:pt>
              <c:pt idx="107">
                <c:v>-22.439186330026587</c:v>
              </c:pt>
              <c:pt idx="108">
                <c:v>-22.279047526042532</c:v>
              </c:pt>
              <c:pt idx="109">
                <c:v>-21.222830947465603</c:v>
              </c:pt>
              <c:pt idx="110">
                <c:v>-19.897415134468698</c:v>
              </c:pt>
              <c:pt idx="111">
                <c:v>-19.296838986973253</c:v>
              </c:pt>
              <c:pt idx="112">
                <c:v>-19.837130795921439</c:v>
              </c:pt>
              <c:pt idx="113">
                <c:v>-19.940898935164412</c:v>
              </c:pt>
              <c:pt idx="114">
                <c:v>-19.8</c:v>
              </c:pt>
              <c:pt idx="115">
                <c:v>-19.600000000000001</c:v>
              </c:pt>
              <c:pt idx="116">
                <c:v>-20.5</c:v>
              </c:pt>
              <c:pt idx="117">
                <c:v>-21.8</c:v>
              </c:pt>
              <c:pt idx="118">
                <c:v>-20.7</c:v>
              </c:pt>
              <c:pt idx="119">
                <c:v>-19.899999999999999</c:v>
              </c:pt>
              <c:pt idx="120">
                <c:v>-19</c:v>
              </c:pt>
              <c:pt idx="121">
                <c:v>-18.5</c:v>
              </c:pt>
            </c:numLit>
          </c:val>
        </c:ser>
        <c:ser>
          <c:idx val="3"/>
          <c:order val="3"/>
          <c:tx>
            <c:v>#REF!</c:v>
          </c:tx>
          <c:spPr>
            <a:ln w="25400">
              <a:solidFill>
                <a:srgbClr val="333333"/>
              </a:solidFill>
              <a:prstDash val="solid"/>
            </a:ln>
          </c:spPr>
          <c:marker>
            <c:symbol val="none"/>
          </c:marker>
          <c:dLbls>
            <c:dLbl>
              <c:idx val="20"/>
              <c:layout>
                <c:manualLayout>
                  <c:x val="-0.10475666445309122"/>
                  <c:y val="-8.3758643072846042E-2"/>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30000">
                        <a:solidFill>
                          <a:srgbClr val="000000"/>
                        </a:solidFill>
                        <a:latin typeface="Arial"/>
                        <a:cs typeface="Arial"/>
                      </a:rPr>
                      <a:t>(2)</a:t>
                    </a:r>
                  </a:p>
                </c:rich>
              </c:tx>
              <c:spPr>
                <a:noFill/>
                <a:ln w="25400">
                  <a:noFill/>
                </a:ln>
              </c:spPr>
              <c:dLblPos val="r"/>
            </c:dLbl>
            <c:delete val="1"/>
          </c:dLbls>
          <c:cat>
            <c:strLit>
              <c:ptCount val="122"/>
              <c:pt idx="0">
                <c:v>jan.03</c:v>
              </c:pt>
              <c:pt idx="6">
                <c:v>jul.03</c:v>
              </c:pt>
              <c:pt idx="12">
                <c:v>jan.04</c:v>
              </c:pt>
              <c:pt idx="18">
                <c:v>jul.04</c:v>
              </c:pt>
              <c:pt idx="24">
                <c:v>jan.05</c:v>
              </c:pt>
              <c:pt idx="30">
                <c:v>jul.05</c:v>
              </c:pt>
              <c:pt idx="36">
                <c:v>jan.06</c:v>
              </c:pt>
              <c:pt idx="42">
                <c:v>jul.06</c:v>
              </c:pt>
              <c:pt idx="48">
                <c:v>jan.07</c:v>
              </c:pt>
              <c:pt idx="54">
                <c:v>jul.07</c:v>
              </c:pt>
              <c:pt idx="60">
                <c:v>jan.08</c:v>
              </c:pt>
              <c:pt idx="66">
                <c:v>jul.08</c:v>
              </c:pt>
              <c:pt idx="72">
                <c:v>jan.09</c:v>
              </c:pt>
              <c:pt idx="78">
                <c:v>jul.09</c:v>
              </c:pt>
              <c:pt idx="84">
                <c:v>jan.10</c:v>
              </c:pt>
              <c:pt idx="90">
                <c:v>jul.10</c:v>
              </c:pt>
              <c:pt idx="96">
                <c:v>jan.11</c:v>
              </c:pt>
              <c:pt idx="102">
                <c:v>jul.11</c:v>
              </c:pt>
              <c:pt idx="108">
                <c:v>jan.12</c:v>
              </c:pt>
              <c:pt idx="114">
                <c:v>jul.12</c:v>
              </c:pt>
              <c:pt idx="120">
                <c:v>jan. 13</c:v>
              </c:pt>
            </c:strLit>
          </c:cat>
          <c:val>
            <c:numLit>
              <c:formatCode>General</c:formatCode>
              <c:ptCount val="122"/>
              <c:pt idx="0">
                <c:v>-6.4383647908337061</c:v>
              </c:pt>
              <c:pt idx="1">
                <c:v>-5.480506101084992</c:v>
              </c:pt>
              <c:pt idx="2">
                <c:v>-10.08476719056508</c:v>
              </c:pt>
              <c:pt idx="3">
                <c:v>-13.783292672810928</c:v>
              </c:pt>
              <c:pt idx="4">
                <c:v>-17.302682451379521</c:v>
              </c:pt>
              <c:pt idx="5">
                <c:v>-16.017461644844548</c:v>
              </c:pt>
              <c:pt idx="6">
                <c:v>-14.847079819664316</c:v>
              </c:pt>
              <c:pt idx="7">
                <c:v>-11.128894549799325</c:v>
              </c:pt>
              <c:pt idx="8">
                <c:v>-13.084543938707066</c:v>
              </c:pt>
              <c:pt idx="9">
                <c:v>-10.778003721152626</c:v>
              </c:pt>
              <c:pt idx="10">
                <c:v>-10.20993988357062</c:v>
              </c:pt>
              <c:pt idx="11">
                <c:v>-6.130351492206338</c:v>
              </c:pt>
              <c:pt idx="12">
                <c:v>-6.673683357147806</c:v>
              </c:pt>
              <c:pt idx="13">
                <c:v>-6.4092576647904709</c:v>
              </c:pt>
              <c:pt idx="14">
                <c:v>-3.4413683754012867</c:v>
              </c:pt>
              <c:pt idx="15">
                <c:v>2.0194816249060827</c:v>
              </c:pt>
              <c:pt idx="16">
                <c:v>5.4975204972180336</c:v>
              </c:pt>
              <c:pt idx="17">
                <c:v>5.0385095501768395</c:v>
              </c:pt>
              <c:pt idx="18">
                <c:v>1.9779591205401581</c:v>
              </c:pt>
              <c:pt idx="19">
                <c:v>1.7898963134905173</c:v>
              </c:pt>
              <c:pt idx="20">
                <c:v>0.60417444323914693</c:v>
              </c:pt>
              <c:pt idx="21">
                <c:v>-0.92039967907535825</c:v>
              </c:pt>
              <c:pt idx="22">
                <c:v>-2.3538007788118986</c:v>
              </c:pt>
              <c:pt idx="23">
                <c:v>-3.1909090950389962</c:v>
              </c:pt>
              <c:pt idx="24">
                <c:v>-3.8212679138493137</c:v>
              </c:pt>
              <c:pt idx="25">
                <c:v>-4.0633673777468697</c:v>
              </c:pt>
              <c:pt idx="26">
                <c:v>-4.5952187170367145</c:v>
              </c:pt>
              <c:pt idx="27">
                <c:v>-5.5476786301902878</c:v>
              </c:pt>
              <c:pt idx="28">
                <c:v>-6.7650778976610626</c:v>
              </c:pt>
              <c:pt idx="29">
                <c:v>-6.7635781089866072</c:v>
              </c:pt>
              <c:pt idx="30">
                <c:v>-7.1370665457816189</c:v>
              </c:pt>
              <c:pt idx="31">
                <c:v>-6.8032382289133784</c:v>
              </c:pt>
              <c:pt idx="32">
                <c:v>-6.686066189192438</c:v>
              </c:pt>
              <c:pt idx="33">
                <c:v>-6.0997413439193737</c:v>
              </c:pt>
              <c:pt idx="34">
                <c:v>-8.3352655792098727</c:v>
              </c:pt>
              <c:pt idx="35">
                <c:v>-6.2527883822671964</c:v>
              </c:pt>
              <c:pt idx="36">
                <c:v>-6.1153393850810094</c:v>
              </c:pt>
              <c:pt idx="37">
                <c:v>-4.1947156679025754</c:v>
              </c:pt>
              <c:pt idx="38">
                <c:v>-6.0562240965652441</c:v>
              </c:pt>
              <c:pt idx="39">
                <c:v>-4.970083961977446</c:v>
              </c:pt>
              <c:pt idx="40">
                <c:v>-4.7419821449697421</c:v>
              </c:pt>
              <c:pt idx="41">
                <c:v>2.1852684598596022</c:v>
              </c:pt>
              <c:pt idx="42">
                <c:v>3.5389171924385239</c:v>
              </c:pt>
              <c:pt idx="43">
                <c:v>2.3107530468307047</c:v>
              </c:pt>
              <c:pt idx="44">
                <c:v>-2.6878603135125001</c:v>
              </c:pt>
              <c:pt idx="45">
                <c:v>-1.2170526132559578</c:v>
              </c:pt>
              <c:pt idx="46">
                <c:v>0.82466890194501519</c:v>
              </c:pt>
              <c:pt idx="47">
                <c:v>1.1771487787405102</c:v>
              </c:pt>
              <c:pt idx="48">
                <c:v>-0.67797816110687725</c:v>
              </c:pt>
              <c:pt idx="49">
                <c:v>0.35382070375462193</c:v>
              </c:pt>
              <c:pt idx="50">
                <c:v>1.0725087850587369</c:v>
              </c:pt>
              <c:pt idx="51">
                <c:v>3.6565492354175149</c:v>
              </c:pt>
              <c:pt idx="52">
                <c:v>4.2096807516118524</c:v>
              </c:pt>
              <c:pt idx="53">
                <c:v>4.1373421773720702</c:v>
              </c:pt>
              <c:pt idx="54">
                <c:v>2.7625587079813148</c:v>
              </c:pt>
              <c:pt idx="55">
                <c:v>2.9956946570259588</c:v>
              </c:pt>
              <c:pt idx="56">
                <c:v>3.8315865433569312</c:v>
              </c:pt>
              <c:pt idx="57">
                <c:v>4.0088584695386871</c:v>
              </c:pt>
              <c:pt idx="58">
                <c:v>5.135818993100159</c:v>
              </c:pt>
              <c:pt idx="59">
                <c:v>4.825321140800785</c:v>
              </c:pt>
              <c:pt idx="60">
                <c:v>6.1083496888719528</c:v>
              </c:pt>
              <c:pt idx="61">
                <c:v>5.0367444715181104</c:v>
              </c:pt>
              <c:pt idx="62">
                <c:v>5.309823865855404</c:v>
              </c:pt>
              <c:pt idx="63">
                <c:v>6.2046149861571855</c:v>
              </c:pt>
              <c:pt idx="64">
                <c:v>5.9302434181639718</c:v>
              </c:pt>
              <c:pt idx="65">
                <c:v>4.1134130826007018</c:v>
              </c:pt>
              <c:pt idx="66">
                <c:v>0.44122581803771926</c:v>
              </c:pt>
              <c:pt idx="67">
                <c:v>-2.9673807706422619</c:v>
              </c:pt>
              <c:pt idx="68">
                <c:v>-5.7057167608397208</c:v>
              </c:pt>
              <c:pt idx="69">
                <c:v>-9.0673568401603717</c:v>
              </c:pt>
              <c:pt idx="70">
                <c:v>-10.39759790611085</c:v>
              </c:pt>
              <c:pt idx="71">
                <c:v>-10.318062357076135</c:v>
              </c:pt>
              <c:pt idx="72">
                <c:v>-12.878358347103253</c:v>
              </c:pt>
              <c:pt idx="73">
                <c:v>-18.286819788510229</c:v>
              </c:pt>
              <c:pt idx="74">
                <c:v>-23.527112075894085</c:v>
              </c:pt>
              <c:pt idx="75">
                <c:v>-25.23635281689759</c:v>
              </c:pt>
              <c:pt idx="76">
                <c:v>-24.334218754508235</c:v>
              </c:pt>
              <c:pt idx="77">
                <c:v>-23.071651073604031</c:v>
              </c:pt>
              <c:pt idx="78">
                <c:v>-20.014685770507139</c:v>
              </c:pt>
              <c:pt idx="79">
                <c:v>-15.117619547189706</c:v>
              </c:pt>
              <c:pt idx="80">
                <c:v>-12.381774388959926</c:v>
              </c:pt>
              <c:pt idx="81">
                <c:v>-10.322786585736528</c:v>
              </c:pt>
              <c:pt idx="82">
                <c:v>-10.442753342643131</c:v>
              </c:pt>
              <c:pt idx="83">
                <c:v>-9.4458963827449995</c:v>
              </c:pt>
              <c:pt idx="84">
                <c:v>-7.8712579308542727</c:v>
              </c:pt>
              <c:pt idx="85">
                <c:v>-7.7489918901534978</c:v>
              </c:pt>
              <c:pt idx="86">
                <c:v>-6.6706909539994905</c:v>
              </c:pt>
              <c:pt idx="87">
                <c:v>-7.5334548257370306</c:v>
              </c:pt>
              <c:pt idx="88">
                <c:v>-7.3207910472231772</c:v>
              </c:pt>
              <c:pt idx="89">
                <c:v>-8.8549317891261534</c:v>
              </c:pt>
              <c:pt idx="90">
                <c:v>-8.6433122584626521</c:v>
              </c:pt>
              <c:pt idx="91">
                <c:v>-10.241553107886908</c:v>
              </c:pt>
              <c:pt idx="92">
                <c:v>-9.8067145978988552</c:v>
              </c:pt>
              <c:pt idx="93">
                <c:v>-10.598123080127968</c:v>
              </c:pt>
              <c:pt idx="94">
                <c:v>-9.456081703812103</c:v>
              </c:pt>
              <c:pt idx="95">
                <c:v>-9.9510023642193968</c:v>
              </c:pt>
              <c:pt idx="96">
                <c:v>-11.127975324781429</c:v>
              </c:pt>
              <c:pt idx="97">
                <c:v>-10.639508876260434</c:v>
              </c:pt>
              <c:pt idx="98">
                <c:v>-11.634147056034513</c:v>
              </c:pt>
              <c:pt idx="99">
                <c:v>-12.111109055730513</c:v>
              </c:pt>
              <c:pt idx="100">
                <c:v>-14.402981727481</c:v>
              </c:pt>
              <c:pt idx="101">
                <c:v>-14.705950265964384</c:v>
              </c:pt>
              <c:pt idx="102">
                <c:v>-16.838343383633863</c:v>
              </c:pt>
              <c:pt idx="103">
                <c:v>-19.195122961561154</c:v>
              </c:pt>
              <c:pt idx="104">
                <c:v>-22.496038476542129</c:v>
              </c:pt>
              <c:pt idx="105">
                <c:v>-23.830754233004953</c:v>
              </c:pt>
              <c:pt idx="106">
                <c:v>-26.441504972093099</c:v>
              </c:pt>
              <c:pt idx="107">
                <c:v>-28.055513069772729</c:v>
              </c:pt>
              <c:pt idx="108">
                <c:v>-29.481908207154714</c:v>
              </c:pt>
              <c:pt idx="109">
                <c:v>-29.189927905399781</c:v>
              </c:pt>
              <c:pt idx="110">
                <c:v>-29.626548545562699</c:v>
              </c:pt>
              <c:pt idx="111">
                <c:v>-29.904968489850749</c:v>
              </c:pt>
              <c:pt idx="112">
                <c:v>-29.509944057307667</c:v>
              </c:pt>
              <c:pt idx="113">
                <c:v>-30.301863536904555</c:v>
              </c:pt>
              <c:pt idx="114">
                <c:v>-31.065548817921595</c:v>
              </c:pt>
              <c:pt idx="115">
                <c:v>-30.621853106210068</c:v>
              </c:pt>
              <c:pt idx="116">
                <c:v>-31</c:v>
              </c:pt>
              <c:pt idx="117">
                <c:v>-33.1</c:v>
              </c:pt>
              <c:pt idx="118">
                <c:v>-35.9</c:v>
              </c:pt>
              <c:pt idx="119">
                <c:v>-35.200000000000003</c:v>
              </c:pt>
              <c:pt idx="120">
                <c:v>-32.700000000000003</c:v>
              </c:pt>
              <c:pt idx="121">
                <c:v>-31</c:v>
              </c:pt>
            </c:numLit>
          </c:val>
        </c:ser>
        <c:marker val="1"/>
        <c:axId val="164796672"/>
        <c:axId val="165249408"/>
      </c:lineChart>
      <c:catAx>
        <c:axId val="164796672"/>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65249408"/>
        <c:crosses val="autoZero"/>
        <c:auto val="1"/>
        <c:lblAlgn val="ctr"/>
        <c:lblOffset val="100"/>
        <c:tickLblSkip val="6"/>
        <c:tickMarkSkip val="1"/>
      </c:catAx>
      <c:valAx>
        <c:axId val="165249408"/>
        <c:scaling>
          <c:orientation val="minMax"/>
          <c:max val="20"/>
          <c:min val="-8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64796672"/>
        <c:crosses val="autoZero"/>
        <c:crossBetween val="between"/>
        <c:majorUnit val="10"/>
      </c:valAx>
      <c:spPr>
        <a:gradFill rotWithShape="0">
          <a:gsLst>
            <a:gs pos="0">
              <a:schemeClr val="accent6"/>
            </a:gs>
            <a:gs pos="100000">
              <a:srgbClr val="FFFFFF"/>
            </a:gs>
          </a:gsLst>
          <a:lin ang="5400000" scaled="1"/>
        </a:gradFill>
        <a:ln w="3175">
          <a:solidFill>
            <a:srgbClr val="FFFFFF"/>
          </a:solidFill>
          <a:prstDash val="solid"/>
        </a:ln>
      </c:spPr>
    </c:plotArea>
    <c:plotVisOnly val="1"/>
    <c:dispBlanksAs val="gap"/>
  </c:chart>
  <c:spPr>
    <a:solidFill>
      <a:schemeClr val="accent6"/>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1" i="0" u="none" strike="noStrike" baseline="0">
                <a:solidFill>
                  <a:schemeClr val="tx2"/>
                </a:solidFill>
                <a:latin typeface="Arial"/>
                <a:ea typeface="Arial"/>
                <a:cs typeface="Arial"/>
              </a:defRPr>
            </a:pPr>
            <a:r>
              <a:rPr lang="pt-PT">
                <a:solidFill>
                  <a:schemeClr val="tx2"/>
                </a:solidFill>
              </a:rPr>
              <a:t>consumidores ...</a:t>
            </a:r>
          </a:p>
        </c:rich>
      </c:tx>
      <c:layout>
        <c:manualLayout>
          <c:xMode val="edge"/>
          <c:yMode val="edge"/>
          <c:x val="0.1337386018237082"/>
          <c:y val="2.7472527472530664E-2"/>
        </c:manualLayout>
      </c:layout>
      <c:spPr>
        <a:noFill/>
        <a:ln w="25400">
          <a:noFill/>
        </a:ln>
      </c:spPr>
    </c:title>
    <c:plotArea>
      <c:layout>
        <c:manualLayout>
          <c:layoutTarget val="inner"/>
          <c:xMode val="edge"/>
          <c:yMode val="edge"/>
          <c:x val="8.5106382978723707E-2"/>
          <c:y val="0.12637362637360916"/>
          <c:w val="0.9027355623100306"/>
          <c:h val="0.60989010989010994"/>
        </c:manualLayout>
      </c:layout>
      <c:lineChart>
        <c:grouping val="standard"/>
        <c:ser>
          <c:idx val="0"/>
          <c:order val="0"/>
          <c:tx>
            <c:v>jan.03 jul.03 jan.04 jul.04 jan.05 jul.05 jan.06 jul.06 jan.07 jul.07 jan.08 jul.08 jan.09 jul.09 jan.10 jul.10 jan.11 jul.11 jan.12 jul.12 jan. 13</c:v>
          </c:tx>
          <c:spPr>
            <a:ln w="25400">
              <a:solidFill>
                <a:schemeClr val="bg1">
                  <a:lumMod val="65000"/>
                </a:schemeClr>
              </a:solidFill>
              <a:prstDash val="solid"/>
            </a:ln>
          </c:spPr>
          <c:marker>
            <c:symbol val="none"/>
          </c:marker>
          <c:cat>
            <c:strLit>
              <c:ptCount val="122"/>
              <c:pt idx="0">
                <c:v>jan.03</c:v>
              </c:pt>
              <c:pt idx="6">
                <c:v>jul.03</c:v>
              </c:pt>
              <c:pt idx="12">
                <c:v>jan.04</c:v>
              </c:pt>
              <c:pt idx="18">
                <c:v>jul.04</c:v>
              </c:pt>
              <c:pt idx="24">
                <c:v>jan.05</c:v>
              </c:pt>
              <c:pt idx="30">
                <c:v>jul.05</c:v>
              </c:pt>
              <c:pt idx="36">
                <c:v>jan.06</c:v>
              </c:pt>
              <c:pt idx="42">
                <c:v>jul.06</c:v>
              </c:pt>
              <c:pt idx="48">
                <c:v>jan.07</c:v>
              </c:pt>
              <c:pt idx="54">
                <c:v>jul.07</c:v>
              </c:pt>
              <c:pt idx="60">
                <c:v>jan.08</c:v>
              </c:pt>
              <c:pt idx="66">
                <c:v>jul.08</c:v>
              </c:pt>
              <c:pt idx="72">
                <c:v>jan.09</c:v>
              </c:pt>
              <c:pt idx="78">
                <c:v>jul.09</c:v>
              </c:pt>
              <c:pt idx="84">
                <c:v>jan.10</c:v>
              </c:pt>
              <c:pt idx="90">
                <c:v>jul.10</c:v>
              </c:pt>
              <c:pt idx="96">
                <c:v>jan.11</c:v>
              </c:pt>
              <c:pt idx="102">
                <c:v>jul.11</c:v>
              </c:pt>
              <c:pt idx="108">
                <c:v>jan.12</c:v>
              </c:pt>
              <c:pt idx="114">
                <c:v>jul.12</c:v>
              </c:pt>
              <c:pt idx="120">
                <c:v>jan. 13</c:v>
              </c:pt>
            </c:strLit>
          </c:cat>
          <c:val>
            <c:numLit>
              <c:formatCode>General</c:formatCode>
              <c:ptCount val="122"/>
              <c:pt idx="0">
                <c:v>-36.239583333333329</c:v>
              </c:pt>
              <c:pt idx="1">
                <c:v>-37.539583333333326</c:v>
              </c:pt>
              <c:pt idx="2">
                <c:v>-39.53125</c:v>
              </c:pt>
              <c:pt idx="3">
                <c:v>-40.222916666666656</c:v>
              </c:pt>
              <c:pt idx="4">
                <c:v>-39.418750000000003</c:v>
              </c:pt>
              <c:pt idx="5">
                <c:v>-37.381249999999994</c:v>
              </c:pt>
              <c:pt idx="6">
                <c:v>-35.293750000000074</c:v>
              </c:pt>
              <c:pt idx="7">
                <c:v>-33.797916666666644</c:v>
              </c:pt>
              <c:pt idx="8">
                <c:v>-32.797916666666644</c:v>
              </c:pt>
              <c:pt idx="9">
                <c:v>-30.327083333333299</c:v>
              </c:pt>
              <c:pt idx="10">
                <c:v>-29.356249999999989</c:v>
              </c:pt>
              <c:pt idx="11">
                <c:v>-28.48541666666662</c:v>
              </c:pt>
              <c:pt idx="12">
                <c:v>-29.993749999999935</c:v>
              </c:pt>
              <c:pt idx="13">
                <c:v>-30.02291666666666</c:v>
              </c:pt>
              <c:pt idx="14">
                <c:v>-30.268749999999933</c:v>
              </c:pt>
              <c:pt idx="15">
                <c:v>-30.768749999999933</c:v>
              </c:pt>
              <c:pt idx="16">
                <c:v>-30.706250000000001</c:v>
              </c:pt>
              <c:pt idx="17">
                <c:v>-29.318750000000001</c:v>
              </c:pt>
              <c:pt idx="18">
                <c:v>-27.193750000000001</c:v>
              </c:pt>
              <c:pt idx="19">
                <c:v>-25.756250000000001</c:v>
              </c:pt>
              <c:pt idx="20">
                <c:v>-25.877083333333299</c:v>
              </c:pt>
              <c:pt idx="21">
                <c:v>-27.085416666666635</c:v>
              </c:pt>
              <c:pt idx="22">
                <c:v>-28.668749999999942</c:v>
              </c:pt>
              <c:pt idx="23">
                <c:v>-30.164583333333283</c:v>
              </c:pt>
              <c:pt idx="24">
                <c:v>-30.822916666666657</c:v>
              </c:pt>
              <c:pt idx="25">
                <c:v>-30.28125</c:v>
              </c:pt>
              <c:pt idx="26">
                <c:v>-28.243749999999935</c:v>
              </c:pt>
              <c:pt idx="27">
                <c:v>-25.668749999999942</c:v>
              </c:pt>
              <c:pt idx="28">
                <c:v>-24.38958333333327</c:v>
              </c:pt>
              <c:pt idx="29">
                <c:v>-27.602083333333287</c:v>
              </c:pt>
              <c:pt idx="30">
                <c:v>-32.056249999999999</c:v>
              </c:pt>
              <c:pt idx="31">
                <c:v>-35.702083333333327</c:v>
              </c:pt>
              <c:pt idx="32">
                <c:v>-35.910416666666528</c:v>
              </c:pt>
              <c:pt idx="33">
                <c:v>-35.272916666666646</c:v>
              </c:pt>
              <c:pt idx="34">
                <c:v>-34.977083333333248</c:v>
              </c:pt>
              <c:pt idx="35">
                <c:v>-34.947916666666544</c:v>
              </c:pt>
              <c:pt idx="36">
                <c:v>-35.168750000000074</c:v>
              </c:pt>
              <c:pt idx="37">
                <c:v>-34.039583333333326</c:v>
              </c:pt>
              <c:pt idx="38">
                <c:v>-31.785416666666631</c:v>
              </c:pt>
              <c:pt idx="39">
                <c:v>-30.131250000000041</c:v>
              </c:pt>
              <c:pt idx="40">
                <c:v>-29.806249999999967</c:v>
              </c:pt>
              <c:pt idx="41">
                <c:v>-30.181249999999967</c:v>
              </c:pt>
              <c:pt idx="42">
                <c:v>-29.76458333333327</c:v>
              </c:pt>
              <c:pt idx="43">
                <c:v>-28.02291666666666</c:v>
              </c:pt>
              <c:pt idx="44">
                <c:v>-25.864583333333279</c:v>
              </c:pt>
              <c:pt idx="45">
                <c:v>-24.643750000000001</c:v>
              </c:pt>
              <c:pt idx="46">
                <c:v>-24.95208333333327</c:v>
              </c:pt>
              <c:pt idx="47">
                <c:v>-25.010416666666668</c:v>
              </c:pt>
              <c:pt idx="48">
                <c:v>-25.331250000000036</c:v>
              </c:pt>
              <c:pt idx="49">
                <c:v>-25.393750000000001</c:v>
              </c:pt>
              <c:pt idx="50">
                <c:v>-27.193750000000001</c:v>
              </c:pt>
              <c:pt idx="51">
                <c:v>-27.40625</c:v>
              </c:pt>
              <c:pt idx="52">
                <c:v>-27.014583333333299</c:v>
              </c:pt>
              <c:pt idx="53">
                <c:v>-26.847916666666691</c:v>
              </c:pt>
              <c:pt idx="54">
                <c:v>-27.189583333333271</c:v>
              </c:pt>
              <c:pt idx="55">
                <c:v>-28.572916666666668</c:v>
              </c:pt>
              <c:pt idx="56">
                <c:v>-29.514583333333299</c:v>
              </c:pt>
              <c:pt idx="57">
                <c:v>-30.772916666666664</c:v>
              </c:pt>
              <c:pt idx="58">
                <c:v>-31.893750000000001</c:v>
              </c:pt>
              <c:pt idx="59">
                <c:v>-33.239583333333329</c:v>
              </c:pt>
              <c:pt idx="60">
                <c:v>-35.439583333333324</c:v>
              </c:pt>
              <c:pt idx="61">
                <c:v>-36.522916666666646</c:v>
              </c:pt>
              <c:pt idx="62">
                <c:v>-36.918750000000003</c:v>
              </c:pt>
              <c:pt idx="63">
                <c:v>-35.777083333333294</c:v>
              </c:pt>
              <c:pt idx="64">
                <c:v>-35.298611111111164</c:v>
              </c:pt>
              <c:pt idx="65">
                <c:v>-37.486805555555492</c:v>
              </c:pt>
              <c:pt idx="66">
                <c:v>-40.291666666666551</c:v>
              </c:pt>
              <c:pt idx="67">
                <c:v>-40.491666666666511</c:v>
              </c:pt>
              <c:pt idx="68">
                <c:v>-36.5</c:v>
              </c:pt>
              <c:pt idx="69">
                <c:v>-35.287500000000001</c:v>
              </c:pt>
              <c:pt idx="70">
                <c:v>-37.529166666666583</c:v>
              </c:pt>
              <c:pt idx="71">
                <c:v>-42.662500000000065</c:v>
              </c:pt>
              <c:pt idx="72">
                <c:v>-46.062500000000057</c:v>
              </c:pt>
              <c:pt idx="73">
                <c:v>-49.995833333333337</c:v>
              </c:pt>
              <c:pt idx="74">
                <c:v>-51.020833333333336</c:v>
              </c:pt>
              <c:pt idx="75">
                <c:v>-49.458333333333336</c:v>
              </c:pt>
              <c:pt idx="76">
                <c:v>-46.212500000000013</c:v>
              </c:pt>
              <c:pt idx="77">
                <c:v>-43.454166666666509</c:v>
              </c:pt>
              <c:pt idx="78">
                <c:v>-39.333333333333336</c:v>
              </c:pt>
              <c:pt idx="79">
                <c:v>-34.333333333333329</c:v>
              </c:pt>
              <c:pt idx="80">
                <c:v>-29.487499999999965</c:v>
              </c:pt>
              <c:pt idx="81">
                <c:v>-27</c:v>
              </c:pt>
              <c:pt idx="82">
                <c:v>-27.350000000000005</c:v>
              </c:pt>
              <c:pt idx="83">
                <c:v>-30.037500000000005</c:v>
              </c:pt>
              <c:pt idx="84">
                <c:v>-32.266666666666573</c:v>
              </c:pt>
              <c:pt idx="85">
                <c:v>-34.379166666666542</c:v>
              </c:pt>
              <c:pt idx="86">
                <c:v>-35.387499999999996</c:v>
              </c:pt>
              <c:pt idx="87">
                <c:v>-36.670833333333327</c:v>
              </c:pt>
              <c:pt idx="88">
                <c:v>-38.325000000000003</c:v>
              </c:pt>
              <c:pt idx="89">
                <c:v>-40.083333333333336</c:v>
              </c:pt>
              <c:pt idx="90">
                <c:v>-41.958333333333336</c:v>
              </c:pt>
              <c:pt idx="91">
                <c:v>-40.354166666666494</c:v>
              </c:pt>
              <c:pt idx="92">
                <c:v>-37.425000000000011</c:v>
              </c:pt>
              <c:pt idx="93">
                <c:v>-40.012500000000003</c:v>
              </c:pt>
              <c:pt idx="94">
                <c:v>-44.875</c:v>
              </c:pt>
              <c:pt idx="95">
                <c:v>-50.158333333333331</c:v>
              </c:pt>
              <c:pt idx="96">
                <c:v>-50.641666666666509</c:v>
              </c:pt>
              <c:pt idx="97">
                <c:v>-49.066666666666528</c:v>
              </c:pt>
              <c:pt idx="98">
                <c:v>-48.404166666666526</c:v>
              </c:pt>
              <c:pt idx="99">
                <c:v>-49.470833333333324</c:v>
              </c:pt>
              <c:pt idx="100">
                <c:v>-50.275000000000013</c:v>
              </c:pt>
              <c:pt idx="101">
                <c:v>-50.666666666666544</c:v>
              </c:pt>
              <c:pt idx="102">
                <c:v>-49.120833333333337</c:v>
              </c:pt>
              <c:pt idx="103">
                <c:v>-49.129166666666592</c:v>
              </c:pt>
              <c:pt idx="104">
                <c:v>-50.8125</c:v>
              </c:pt>
              <c:pt idx="105">
                <c:v>-52.954166666666509</c:v>
              </c:pt>
              <c:pt idx="106">
                <c:v>-55.954166666666509</c:v>
              </c:pt>
              <c:pt idx="107">
                <c:v>-56.795833333333363</c:v>
              </c:pt>
              <c:pt idx="108">
                <c:v>-57.1</c:v>
              </c:pt>
              <c:pt idx="109">
                <c:v>-55.8</c:v>
              </c:pt>
              <c:pt idx="110">
                <c:v>-54.5</c:v>
              </c:pt>
              <c:pt idx="111">
                <c:v>-53.3</c:v>
              </c:pt>
              <c:pt idx="112">
                <c:v>-52.6</c:v>
              </c:pt>
              <c:pt idx="113">
                <c:v>-51.5</c:v>
              </c:pt>
              <c:pt idx="114">
                <c:v>-50.4</c:v>
              </c:pt>
              <c:pt idx="115">
                <c:v>-49.2</c:v>
              </c:pt>
              <c:pt idx="116">
                <c:v>-51.4</c:v>
              </c:pt>
              <c:pt idx="117">
                <c:v>-55.3</c:v>
              </c:pt>
              <c:pt idx="118">
                <c:v>-59</c:v>
              </c:pt>
              <c:pt idx="119">
                <c:v>-59.8</c:v>
              </c:pt>
              <c:pt idx="120">
                <c:v>-58.7</c:v>
              </c:pt>
              <c:pt idx="121">
                <c:v>-56.3</c:v>
              </c:pt>
            </c:numLit>
          </c:val>
        </c:ser>
        <c:ser>
          <c:idx val="1"/>
          <c:order val="1"/>
          <c:tx>
            <c:v>jan.03 jul.03 jan.04 jul.04 jan.05 jul.05 jan.06 jul.06 jan.07 jul.07 jan.08 jul.08 jan.09 jul.09 jan.10 jul.10 jan.11 jul.11 jan.12 jul.12 jan. 13</c:v>
          </c:tx>
          <c:spPr>
            <a:ln w="25400">
              <a:solidFill>
                <a:schemeClr val="accent2"/>
              </a:solidFill>
              <a:prstDash val="solid"/>
            </a:ln>
          </c:spPr>
          <c:marker>
            <c:symbol val="none"/>
          </c:marker>
          <c:cat>
            <c:strLit>
              <c:ptCount val="122"/>
              <c:pt idx="0">
                <c:v>jan.03</c:v>
              </c:pt>
              <c:pt idx="6">
                <c:v>jul.03</c:v>
              </c:pt>
              <c:pt idx="12">
                <c:v>jan.04</c:v>
              </c:pt>
              <c:pt idx="18">
                <c:v>jul.04</c:v>
              </c:pt>
              <c:pt idx="24">
                <c:v>jan.05</c:v>
              </c:pt>
              <c:pt idx="30">
                <c:v>jul.05</c:v>
              </c:pt>
              <c:pt idx="36">
                <c:v>jan.06</c:v>
              </c:pt>
              <c:pt idx="42">
                <c:v>jul.06</c:v>
              </c:pt>
              <c:pt idx="48">
                <c:v>jan.07</c:v>
              </c:pt>
              <c:pt idx="54">
                <c:v>jul.07</c:v>
              </c:pt>
              <c:pt idx="60">
                <c:v>jan.08</c:v>
              </c:pt>
              <c:pt idx="66">
                <c:v>jul.08</c:v>
              </c:pt>
              <c:pt idx="72">
                <c:v>jan.09</c:v>
              </c:pt>
              <c:pt idx="78">
                <c:v>jul.09</c:v>
              </c:pt>
              <c:pt idx="84">
                <c:v>jan.10</c:v>
              </c:pt>
              <c:pt idx="90">
                <c:v>jul.10</c:v>
              </c:pt>
              <c:pt idx="96">
                <c:v>jan.11</c:v>
              </c:pt>
              <c:pt idx="102">
                <c:v>jul.11</c:v>
              </c:pt>
              <c:pt idx="108">
                <c:v>jan.12</c:v>
              </c:pt>
              <c:pt idx="114">
                <c:v>jul.12</c:v>
              </c:pt>
              <c:pt idx="120">
                <c:v>jan. 13</c:v>
              </c:pt>
            </c:strLit>
          </c:cat>
          <c:val>
            <c:numLit>
              <c:formatCode>General</c:formatCode>
              <c:ptCount val="122"/>
              <c:pt idx="0">
                <c:v>60.112499999999983</c:v>
              </c:pt>
              <c:pt idx="1">
                <c:v>63.629166666666592</c:v>
              </c:pt>
              <c:pt idx="2">
                <c:v>66.712499999999991</c:v>
              </c:pt>
              <c:pt idx="3">
                <c:v>68.012500000000003</c:v>
              </c:pt>
              <c:pt idx="4">
                <c:v>65.762500000000003</c:v>
              </c:pt>
              <c:pt idx="5">
                <c:v>62.945833333333326</c:v>
              </c:pt>
              <c:pt idx="6">
                <c:v>59.212500000000013</c:v>
              </c:pt>
              <c:pt idx="7">
                <c:v>56.329166666666545</c:v>
              </c:pt>
              <c:pt idx="8">
                <c:v>54.862500000000011</c:v>
              </c:pt>
              <c:pt idx="9">
                <c:v>55.112500000000011</c:v>
              </c:pt>
              <c:pt idx="10">
                <c:v>56.329166666666545</c:v>
              </c:pt>
              <c:pt idx="11">
                <c:v>56.729166666666593</c:v>
              </c:pt>
              <c:pt idx="12">
                <c:v>57.629166666666592</c:v>
              </c:pt>
              <c:pt idx="13">
                <c:v>58.079166666666545</c:v>
              </c:pt>
              <c:pt idx="14">
                <c:v>58.262500000000067</c:v>
              </c:pt>
              <c:pt idx="15">
                <c:v>57.612500000000011</c:v>
              </c:pt>
              <c:pt idx="16">
                <c:v>55.395833333333314</c:v>
              </c:pt>
              <c:pt idx="17">
                <c:v>50.179166666666553</c:v>
              </c:pt>
              <c:pt idx="18">
                <c:v>44.245833333333316</c:v>
              </c:pt>
              <c:pt idx="19">
                <c:v>40.245833333333316</c:v>
              </c:pt>
              <c:pt idx="20">
                <c:v>41.012499999999989</c:v>
              </c:pt>
              <c:pt idx="21">
                <c:v>43.879166666666528</c:v>
              </c:pt>
              <c:pt idx="22">
                <c:v>47.395833333333321</c:v>
              </c:pt>
              <c:pt idx="23">
                <c:v>49.412499999999987</c:v>
              </c:pt>
              <c:pt idx="24">
                <c:v>50.945833333333304</c:v>
              </c:pt>
              <c:pt idx="25">
                <c:v>50.295833333333313</c:v>
              </c:pt>
              <c:pt idx="26">
                <c:v>47.729166666666593</c:v>
              </c:pt>
              <c:pt idx="27">
                <c:v>44.245833333333316</c:v>
              </c:pt>
              <c:pt idx="28">
                <c:v>42.345833333333324</c:v>
              </c:pt>
              <c:pt idx="29">
                <c:v>44.895833333333321</c:v>
              </c:pt>
              <c:pt idx="30">
                <c:v>49.279166666666583</c:v>
              </c:pt>
              <c:pt idx="31">
                <c:v>52.095833333333331</c:v>
              </c:pt>
              <c:pt idx="32">
                <c:v>52.595833333333331</c:v>
              </c:pt>
              <c:pt idx="33">
                <c:v>51.895833333333321</c:v>
              </c:pt>
              <c:pt idx="34">
                <c:v>53.112500000000011</c:v>
              </c:pt>
              <c:pt idx="35">
                <c:v>54.429166666666553</c:v>
              </c:pt>
              <c:pt idx="36">
                <c:v>55.212500000000013</c:v>
              </c:pt>
              <c:pt idx="37">
                <c:v>54.495833333333316</c:v>
              </c:pt>
              <c:pt idx="38">
                <c:v>51.479166666666544</c:v>
              </c:pt>
              <c:pt idx="39">
                <c:v>48.979166666666544</c:v>
              </c:pt>
              <c:pt idx="40">
                <c:v>46.579166666666545</c:v>
              </c:pt>
              <c:pt idx="41">
                <c:v>46.162500000000058</c:v>
              </c:pt>
              <c:pt idx="42">
                <c:v>45.145833333333314</c:v>
              </c:pt>
              <c:pt idx="43">
                <c:v>43.279166666666583</c:v>
              </c:pt>
              <c:pt idx="44">
                <c:v>40.962500000000013</c:v>
              </c:pt>
              <c:pt idx="45">
                <c:v>40.245833333333316</c:v>
              </c:pt>
              <c:pt idx="46">
                <c:v>40.245833333333316</c:v>
              </c:pt>
              <c:pt idx="47">
                <c:v>40.262500000000067</c:v>
              </c:pt>
              <c:pt idx="48">
                <c:v>39.279166666666583</c:v>
              </c:pt>
              <c:pt idx="49">
                <c:v>38.912500000000001</c:v>
              </c:pt>
              <c:pt idx="50">
                <c:v>41.462500000000013</c:v>
              </c:pt>
              <c:pt idx="51">
                <c:v>42.295833333333363</c:v>
              </c:pt>
              <c:pt idx="52">
                <c:v>41.845833333333324</c:v>
              </c:pt>
              <c:pt idx="53">
                <c:v>41.295833333333363</c:v>
              </c:pt>
              <c:pt idx="54">
                <c:v>41.512500000000003</c:v>
              </c:pt>
              <c:pt idx="55">
                <c:v>43.045833333333327</c:v>
              </c:pt>
              <c:pt idx="56">
                <c:v>43.629166666666592</c:v>
              </c:pt>
              <c:pt idx="57">
                <c:v>44.912500000000001</c:v>
              </c:pt>
              <c:pt idx="58">
                <c:v>45.595833333333331</c:v>
              </c:pt>
              <c:pt idx="59">
                <c:v>46.229166666666593</c:v>
              </c:pt>
              <c:pt idx="60">
                <c:v>47.545833333333306</c:v>
              </c:pt>
              <c:pt idx="61">
                <c:v>48.729166666666593</c:v>
              </c:pt>
              <c:pt idx="62">
                <c:v>47.562500000000036</c:v>
              </c:pt>
              <c:pt idx="63">
                <c:v>46.079166666666545</c:v>
              </c:pt>
              <c:pt idx="64">
                <c:v>46.352777777777746</c:v>
              </c:pt>
              <c:pt idx="65">
                <c:v>48.093055555555551</c:v>
              </c:pt>
              <c:pt idx="66">
                <c:v>50.816666666666471</c:v>
              </c:pt>
              <c:pt idx="67">
                <c:v>49.333333333333336</c:v>
              </c:pt>
              <c:pt idx="68">
                <c:v>45.483333333333327</c:v>
              </c:pt>
              <c:pt idx="69">
                <c:v>45.300000000000004</c:v>
              </c:pt>
              <c:pt idx="70">
                <c:v>51.849999999999994</c:v>
              </c:pt>
              <c:pt idx="71">
                <c:v>61.083333333333336</c:v>
              </c:pt>
              <c:pt idx="72">
                <c:v>68.899999999999991</c:v>
              </c:pt>
              <c:pt idx="73">
                <c:v>76.099999999999994</c:v>
              </c:pt>
              <c:pt idx="74">
                <c:v>79.783333333333289</c:v>
              </c:pt>
              <c:pt idx="75">
                <c:v>78.400000000000006</c:v>
              </c:pt>
              <c:pt idx="76">
                <c:v>73.800000000000011</c:v>
              </c:pt>
              <c:pt idx="77">
                <c:v>69.983333333333249</c:v>
              </c:pt>
              <c:pt idx="78">
                <c:v>64.083333333333258</c:v>
              </c:pt>
              <c:pt idx="79">
                <c:v>57.733333333333363</c:v>
              </c:pt>
              <c:pt idx="80">
                <c:v>52.5</c:v>
              </c:pt>
              <c:pt idx="81">
                <c:v>50.25</c:v>
              </c:pt>
              <c:pt idx="82">
                <c:v>51.35</c:v>
              </c:pt>
              <c:pt idx="83">
                <c:v>54.266666666666573</c:v>
              </c:pt>
              <c:pt idx="84">
                <c:v>56.05</c:v>
              </c:pt>
              <c:pt idx="85">
                <c:v>56.666666666666551</c:v>
              </c:pt>
              <c:pt idx="86">
                <c:v>56.016666666666495</c:v>
              </c:pt>
              <c:pt idx="87">
                <c:v>55.383333333333326</c:v>
              </c:pt>
              <c:pt idx="88">
                <c:v>54.616666666666511</c:v>
              </c:pt>
              <c:pt idx="89">
                <c:v>54.866666666666511</c:v>
              </c:pt>
              <c:pt idx="90">
                <c:v>56.566666666666528</c:v>
              </c:pt>
              <c:pt idx="91">
                <c:v>55.5</c:v>
              </c:pt>
              <c:pt idx="92">
                <c:v>52.483333333333327</c:v>
              </c:pt>
              <c:pt idx="93">
                <c:v>53.733333333333363</c:v>
              </c:pt>
              <c:pt idx="94">
                <c:v>57.100000000000009</c:v>
              </c:pt>
              <c:pt idx="95">
                <c:v>62.266666666666573</c:v>
              </c:pt>
              <c:pt idx="96">
                <c:v>63.316666666666471</c:v>
              </c:pt>
              <c:pt idx="97">
                <c:v>62.1</c:v>
              </c:pt>
              <c:pt idx="98">
                <c:v>60.6</c:v>
              </c:pt>
              <c:pt idx="99">
                <c:v>60.933333333333337</c:v>
              </c:pt>
              <c:pt idx="100">
                <c:v>61.916666666666494</c:v>
              </c:pt>
              <c:pt idx="101">
                <c:v>63.533333333333331</c:v>
              </c:pt>
              <c:pt idx="102">
                <c:v>63.216666666666526</c:v>
              </c:pt>
              <c:pt idx="103">
                <c:v>63.733333333333363</c:v>
              </c:pt>
              <c:pt idx="104">
                <c:v>64.566666666666663</c:v>
              </c:pt>
              <c:pt idx="105">
                <c:v>67.133333333333169</c:v>
              </c:pt>
              <c:pt idx="106">
                <c:v>70.666666666666671</c:v>
              </c:pt>
              <c:pt idx="107">
                <c:v>72.849999999999994</c:v>
              </c:pt>
              <c:pt idx="108">
                <c:v>74.099999999999994</c:v>
              </c:pt>
              <c:pt idx="109">
                <c:v>74.5</c:v>
              </c:pt>
              <c:pt idx="110">
                <c:v>74.5</c:v>
              </c:pt>
              <c:pt idx="111">
                <c:v>72.8</c:v>
              </c:pt>
              <c:pt idx="112">
                <c:v>71.5</c:v>
              </c:pt>
              <c:pt idx="113">
                <c:v>69.900000000000006</c:v>
              </c:pt>
              <c:pt idx="114">
                <c:v>69</c:v>
              </c:pt>
              <c:pt idx="115">
                <c:v>67.2</c:v>
              </c:pt>
              <c:pt idx="116">
                <c:v>68</c:v>
              </c:pt>
              <c:pt idx="117">
                <c:v>71</c:v>
              </c:pt>
              <c:pt idx="118">
                <c:v>72.900000000000006</c:v>
              </c:pt>
              <c:pt idx="119">
                <c:v>74.099999999999994</c:v>
              </c:pt>
              <c:pt idx="120">
                <c:v>72.900000000000006</c:v>
              </c:pt>
              <c:pt idx="121">
                <c:v>72</c:v>
              </c:pt>
            </c:numLit>
          </c:val>
        </c:ser>
        <c:marker val="1"/>
        <c:axId val="166265984"/>
        <c:axId val="166267904"/>
      </c:lineChart>
      <c:catAx>
        <c:axId val="166265984"/>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66267904"/>
        <c:crosses val="autoZero"/>
        <c:auto val="1"/>
        <c:lblAlgn val="ctr"/>
        <c:lblOffset val="100"/>
        <c:tickLblSkip val="6"/>
        <c:tickMarkSkip val="1"/>
      </c:catAx>
      <c:valAx>
        <c:axId val="166267904"/>
        <c:scaling>
          <c:orientation val="minMax"/>
          <c:max val="85"/>
          <c:min val="-75"/>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66265984"/>
        <c:crosses val="autoZero"/>
        <c:crossBetween val="between"/>
        <c:majorUnit val="40"/>
      </c:valAx>
      <c:spPr>
        <a:gradFill rotWithShape="0">
          <a:gsLst>
            <a:gs pos="0">
              <a:schemeClr val="accent6"/>
            </a:gs>
            <a:gs pos="100000">
              <a:srgbClr val="FFFFFF"/>
            </a:gs>
          </a:gsLst>
          <a:lin ang="5400000" scaled="1"/>
        </a:gradFill>
        <a:ln w="3175">
          <a:solidFill>
            <a:srgbClr val="FFFFFF"/>
          </a:solidFill>
          <a:prstDash val="solid"/>
        </a:ln>
      </c:spPr>
    </c:plotArea>
    <c:plotVisOnly val="1"/>
    <c:dispBlanksAs val="gap"/>
  </c:chart>
  <c:spPr>
    <a:solidFill>
      <a:schemeClr val="accent6"/>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1" i="0" u="none" strike="noStrike" baseline="0">
                <a:solidFill>
                  <a:schemeClr val="tx2"/>
                </a:solidFill>
                <a:latin typeface="Arial"/>
                <a:ea typeface="Arial"/>
                <a:cs typeface="Arial"/>
              </a:defRPr>
            </a:pPr>
            <a:r>
              <a:rPr lang="pt-PT">
                <a:solidFill>
                  <a:schemeClr val="tx2"/>
                </a:solidFill>
              </a:rPr>
              <a:t>desemprego registado... 
</a:t>
            </a:r>
          </a:p>
        </c:rich>
      </c:tx>
      <c:layout>
        <c:manualLayout>
          <c:xMode val="edge"/>
          <c:yMode val="edge"/>
          <c:x val="0.29376876562999543"/>
          <c:y val="4.5197740112994364E-2"/>
        </c:manualLayout>
      </c:layout>
      <c:spPr>
        <a:noFill/>
        <a:ln w="25400">
          <a:noFill/>
        </a:ln>
      </c:spPr>
    </c:title>
    <c:plotArea>
      <c:layout>
        <c:manualLayout>
          <c:layoutTarget val="inner"/>
          <c:xMode val="edge"/>
          <c:yMode val="edge"/>
          <c:x val="8.8495830152534566E-2"/>
          <c:y val="0.24858894216181546"/>
          <c:w val="0.8377605254439916"/>
          <c:h val="0.4689291408961252"/>
        </c:manualLayout>
      </c:layout>
      <c:lineChart>
        <c:grouping val="standard"/>
        <c:ser>
          <c:idx val="0"/>
          <c:order val="0"/>
          <c:tx>
            <c:v>1ºTrim. 3,2 3,3 3,2 3,2 2000 100 109,8 69,3 1998 17 16 6 #REF! #REF! #REF! #REF! #REF! #REF! #REF! #REF! #REF! #REF! #REF! #REF! #REF! #REF! #REF! #REF! #REF! #REF! #REF! #REF! #REF! #REF! Desemprego registado valores absolutos Pedidos de emprego relativo</c:v>
          </c:tx>
          <c:spPr>
            <a:ln w="25400">
              <a:solidFill>
                <a:schemeClr val="accent2"/>
              </a:solidFill>
              <a:prstDash val="solid"/>
            </a:ln>
          </c:spPr>
          <c:marker>
            <c:symbol val="none"/>
          </c:marker>
          <c:dLbls>
            <c:dLbl>
              <c:idx val="71"/>
              <c:layout>
                <c:manualLayout>
                  <c:x val="-0.3510098405840863"/>
                  <c:y val="-0.19857704227649794"/>
                </c:manualLayout>
              </c:layout>
              <c:tx>
                <c:rich>
                  <a:bodyPr/>
                  <a:lstStyle/>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 no final do período </a:t>
                    </a:r>
                    <a:r>
                      <a:rPr lang="pt-PT" sz="600" b="0" i="0" u="none" strike="noStrike" baseline="0">
                        <a:solidFill>
                          <a:schemeClr val="tx2"/>
                        </a:solidFill>
                        <a:latin typeface="Arial"/>
                        <a:cs typeface="Arial"/>
                      </a:rPr>
                      <a:t>(milhares)</a:t>
                    </a:r>
                  </a:p>
                </c:rich>
              </c:tx>
              <c:spPr>
                <a:noFill/>
                <a:ln w="25400">
                  <a:noFill/>
                </a:ln>
              </c:spPr>
              <c:dLblPos val="r"/>
            </c:dLbl>
            <c:delete val="1"/>
            <c:txPr>
              <a:bodyPr/>
              <a:lstStyle/>
              <a:p>
                <a:pPr>
                  <a:defRPr>
                    <a:solidFill>
                      <a:schemeClr val="tx2"/>
                    </a:solidFill>
                  </a:defRPr>
                </a:pPr>
                <a:endParaRPr lang="pt-PT"/>
              </a:p>
            </c:txPr>
          </c:dLbls>
          <c:cat>
            <c:strLit>
              <c:ptCount val="122"/>
              <c:pt idx="0">
                <c:v>jan.03</c:v>
              </c:pt>
              <c:pt idx="6">
                <c:v>jul.03</c:v>
              </c:pt>
              <c:pt idx="12">
                <c:v>jan.04</c:v>
              </c:pt>
              <c:pt idx="18">
                <c:v>jul.04</c:v>
              </c:pt>
              <c:pt idx="24">
                <c:v>jan.05</c:v>
              </c:pt>
              <c:pt idx="30">
                <c:v>jul.05</c:v>
              </c:pt>
              <c:pt idx="36">
                <c:v>jan.06</c:v>
              </c:pt>
              <c:pt idx="42">
                <c:v>jul.06</c:v>
              </c:pt>
              <c:pt idx="48">
                <c:v>jan.07</c:v>
              </c:pt>
              <c:pt idx="54">
                <c:v>jul.07</c:v>
              </c:pt>
              <c:pt idx="60">
                <c:v>jan.08</c:v>
              </c:pt>
              <c:pt idx="66">
                <c:v>jul.08</c:v>
              </c:pt>
              <c:pt idx="72">
                <c:v>jan.09</c:v>
              </c:pt>
              <c:pt idx="78">
                <c:v>jul.09</c:v>
              </c:pt>
              <c:pt idx="84">
                <c:v>jan.10</c:v>
              </c:pt>
              <c:pt idx="90">
                <c:v>jul.10</c:v>
              </c:pt>
              <c:pt idx="96">
                <c:v>jan.11</c:v>
              </c:pt>
              <c:pt idx="102">
                <c:v>jul.11</c:v>
              </c:pt>
              <c:pt idx="108">
                <c:v>jan.12</c:v>
              </c:pt>
              <c:pt idx="114">
                <c:v>jul.12</c:v>
              </c:pt>
              <c:pt idx="120">
                <c:v>jan. 13</c:v>
              </c:pt>
            </c:strLit>
          </c:cat>
          <c:val>
            <c:numLit>
              <c:formatCode>General</c:formatCode>
              <c:ptCount val="122"/>
              <c:pt idx="0">
                <c:v>402.60199999999969</c:v>
              </c:pt>
              <c:pt idx="1">
                <c:v>412.49699999999916</c:v>
              </c:pt>
              <c:pt idx="2">
                <c:v>421.05799999999999</c:v>
              </c:pt>
              <c:pt idx="3">
                <c:v>423.59500000000003</c:v>
              </c:pt>
              <c:pt idx="4">
                <c:v>418.5379999999995</c:v>
              </c:pt>
              <c:pt idx="5">
                <c:v>414.14499999999998</c:v>
              </c:pt>
              <c:pt idx="6">
                <c:v>419.375</c:v>
              </c:pt>
              <c:pt idx="7">
                <c:v>420.89099999999956</c:v>
              </c:pt>
              <c:pt idx="8">
                <c:v>440.66800000000001</c:v>
              </c:pt>
              <c:pt idx="9">
                <c:v>447.91699999999918</c:v>
              </c:pt>
              <c:pt idx="10">
                <c:v>453.72699999999918</c:v>
              </c:pt>
              <c:pt idx="11">
                <c:v>452.54199999999969</c:v>
              </c:pt>
              <c:pt idx="12">
                <c:v>464.45</c:v>
              </c:pt>
              <c:pt idx="13">
                <c:v>467.54</c:v>
              </c:pt>
              <c:pt idx="14">
                <c:v>471.089</c:v>
              </c:pt>
              <c:pt idx="15">
                <c:v>462.05599999999993</c:v>
              </c:pt>
              <c:pt idx="16">
                <c:v>452.14000000000038</c:v>
              </c:pt>
              <c:pt idx="17">
                <c:v>444.67899999999969</c:v>
              </c:pt>
              <c:pt idx="18">
                <c:v>446.0909999999995</c:v>
              </c:pt>
              <c:pt idx="19">
                <c:v>449.76</c:v>
              </c:pt>
              <c:pt idx="20">
                <c:v>466.529</c:v>
              </c:pt>
              <c:pt idx="21">
                <c:v>467.80900000000008</c:v>
              </c:pt>
              <c:pt idx="22">
                <c:v>471.19</c:v>
              </c:pt>
              <c:pt idx="23">
                <c:v>468.85199999999969</c:v>
              </c:pt>
              <c:pt idx="24">
                <c:v>483.447</c:v>
              </c:pt>
              <c:pt idx="25">
                <c:v>487.62299999999999</c:v>
              </c:pt>
              <c:pt idx="26">
                <c:v>484.48699999999923</c:v>
              </c:pt>
              <c:pt idx="27">
                <c:v>478.608</c:v>
              </c:pt>
              <c:pt idx="28">
                <c:v>470.274</c:v>
              </c:pt>
              <c:pt idx="29">
                <c:v>463.67599999999999</c:v>
              </c:pt>
              <c:pt idx="30">
                <c:v>460.41199999999918</c:v>
              </c:pt>
              <c:pt idx="31">
                <c:v>464.88799999999969</c:v>
              </c:pt>
              <c:pt idx="32">
                <c:v>482.548</c:v>
              </c:pt>
              <c:pt idx="33">
                <c:v>484.72999999999956</c:v>
              </c:pt>
              <c:pt idx="34">
                <c:v>486.31099999999969</c:v>
              </c:pt>
              <c:pt idx="35">
                <c:v>479.37299999999999</c:v>
              </c:pt>
              <c:pt idx="36">
                <c:v>491.18400000000008</c:v>
              </c:pt>
              <c:pt idx="37">
                <c:v>487.93599999999918</c:v>
              </c:pt>
              <c:pt idx="38">
                <c:v>480.16399999999999</c:v>
              </c:pt>
              <c:pt idx="39">
                <c:v>469.25299999999999</c:v>
              </c:pt>
              <c:pt idx="40">
                <c:v>457.00900000000001</c:v>
              </c:pt>
              <c:pt idx="41">
                <c:v>442.49899999999923</c:v>
              </c:pt>
              <c:pt idx="42">
                <c:v>436.9009999999995</c:v>
              </c:pt>
              <c:pt idx="43">
                <c:v>436.79199999999918</c:v>
              </c:pt>
              <c:pt idx="44">
                <c:v>448.73599999999936</c:v>
              </c:pt>
              <c:pt idx="45">
                <c:v>453.02799999999957</c:v>
              </c:pt>
              <c:pt idx="46">
                <c:v>457.7279999999995</c:v>
              </c:pt>
              <c:pt idx="47">
                <c:v>452.65100000000001</c:v>
              </c:pt>
              <c:pt idx="48">
                <c:v>457.63400000000001</c:v>
              </c:pt>
              <c:pt idx="49">
                <c:v>450.83699999999936</c:v>
              </c:pt>
              <c:pt idx="50">
                <c:v>441.35599999999999</c:v>
              </c:pt>
              <c:pt idx="51">
                <c:v>420.685</c:v>
              </c:pt>
              <c:pt idx="52">
                <c:v>397.48200000000003</c:v>
              </c:pt>
              <c:pt idx="53">
                <c:v>388.61900000000031</c:v>
              </c:pt>
              <c:pt idx="54">
                <c:v>389.57100000000003</c:v>
              </c:pt>
              <c:pt idx="55">
                <c:v>392.0379999999995</c:v>
              </c:pt>
              <c:pt idx="56">
                <c:v>397.92799999999943</c:v>
              </c:pt>
              <c:pt idx="57">
                <c:v>398.79299999999949</c:v>
              </c:pt>
              <c:pt idx="58">
                <c:v>397.19200000000001</c:v>
              </c:pt>
              <c:pt idx="59">
                <c:v>390.28</c:v>
              </c:pt>
              <c:pt idx="60">
                <c:v>399.67399999999969</c:v>
              </c:pt>
              <c:pt idx="61">
                <c:v>398.57900000000001</c:v>
              </c:pt>
              <c:pt idx="62">
                <c:v>391.0259999999995</c:v>
              </c:pt>
              <c:pt idx="63">
                <c:v>386.34100000000001</c:v>
              </c:pt>
              <c:pt idx="64">
                <c:v>383.35700000000008</c:v>
              </c:pt>
              <c:pt idx="65">
                <c:v>382.49799999999937</c:v>
              </c:pt>
              <c:pt idx="66">
                <c:v>381.7759999999995</c:v>
              </c:pt>
              <c:pt idx="67">
                <c:v>389.94400000000002</c:v>
              </c:pt>
              <c:pt idx="68">
                <c:v>395.24299999999999</c:v>
              </c:pt>
              <c:pt idx="69">
                <c:v>400.81400000000002</c:v>
              </c:pt>
              <c:pt idx="70">
                <c:v>408.59799999999956</c:v>
              </c:pt>
              <c:pt idx="71">
                <c:v>416.005</c:v>
              </c:pt>
              <c:pt idx="72">
                <c:v>447.9659999999995</c:v>
              </c:pt>
              <c:pt idx="73">
                <c:v>469.29899999999918</c:v>
              </c:pt>
              <c:pt idx="74">
                <c:v>484.13099999999969</c:v>
              </c:pt>
              <c:pt idx="75">
                <c:v>491.63499999999999</c:v>
              </c:pt>
              <c:pt idx="76">
                <c:v>489.11500000000001</c:v>
              </c:pt>
              <c:pt idx="77">
                <c:v>489.82</c:v>
              </c:pt>
              <c:pt idx="78">
                <c:v>496.68299999999999</c:v>
              </c:pt>
              <c:pt idx="79">
                <c:v>501.66300000000001</c:v>
              </c:pt>
              <c:pt idx="80">
                <c:v>510.35599999999999</c:v>
              </c:pt>
              <c:pt idx="81">
                <c:v>517.52599999999939</c:v>
              </c:pt>
              <c:pt idx="82">
                <c:v>523.67999999999995</c:v>
              </c:pt>
              <c:pt idx="83">
                <c:v>524.67400000000055</c:v>
              </c:pt>
              <c:pt idx="84">
                <c:v>560.3119999999991</c:v>
              </c:pt>
              <c:pt idx="85">
                <c:v>561.31499999999949</c:v>
              </c:pt>
              <c:pt idx="86">
                <c:v>571.75400000000002</c:v>
              </c:pt>
              <c:pt idx="87">
                <c:v>570.76800000000003</c:v>
              </c:pt>
              <c:pt idx="88">
                <c:v>560.75099999999998</c:v>
              </c:pt>
              <c:pt idx="89">
                <c:v>551.86799999999869</c:v>
              </c:pt>
              <c:pt idx="90">
                <c:v>548.06699999999898</c:v>
              </c:pt>
              <c:pt idx="91">
                <c:v>549.654</c:v>
              </c:pt>
              <c:pt idx="92">
                <c:v>555.81999999999948</c:v>
              </c:pt>
              <c:pt idx="93">
                <c:v>550.84599999999898</c:v>
              </c:pt>
              <c:pt idx="94">
                <c:v>546.92599999999948</c:v>
              </c:pt>
              <c:pt idx="95">
                <c:v>541.83999999999946</c:v>
              </c:pt>
              <c:pt idx="96">
                <c:v>557.24400000000003</c:v>
              </c:pt>
              <c:pt idx="97">
                <c:v>555.54699999999946</c:v>
              </c:pt>
              <c:pt idx="98">
                <c:v>551.86099999999897</c:v>
              </c:pt>
              <c:pt idx="99">
                <c:v>541.97400000000005</c:v>
              </c:pt>
              <c:pt idx="100">
                <c:v>530.61599999999999</c:v>
              </c:pt>
              <c:pt idx="101">
                <c:v>518.70500000000004</c:v>
              </c:pt>
              <c:pt idx="102">
                <c:v>524.11800000000005</c:v>
              </c:pt>
              <c:pt idx="103">
                <c:v>533.37199999999996</c:v>
              </c:pt>
              <c:pt idx="104">
                <c:v>554.08600000000001</c:v>
              </c:pt>
              <c:pt idx="105">
                <c:v>567.25</c:v>
              </c:pt>
              <c:pt idx="106">
                <c:v>583.41999999999996</c:v>
              </c:pt>
              <c:pt idx="107">
                <c:v>605.13400000000001</c:v>
              </c:pt>
              <c:pt idx="108">
                <c:v>637.66199999999947</c:v>
              </c:pt>
              <c:pt idx="109">
                <c:v>648.01800000000003</c:v>
              </c:pt>
              <c:pt idx="110">
                <c:v>661.04300000000001</c:v>
              </c:pt>
              <c:pt idx="111">
                <c:v>655.89800000000002</c:v>
              </c:pt>
              <c:pt idx="112">
                <c:v>641.22199999999998</c:v>
              </c:pt>
              <c:pt idx="113">
                <c:v>645.95499999999947</c:v>
              </c:pt>
              <c:pt idx="114">
                <c:v>655.34199999999896</c:v>
              </c:pt>
              <c:pt idx="115">
                <c:v>673.42099999999948</c:v>
              </c:pt>
              <c:pt idx="116">
                <c:v>683.55699999999911</c:v>
              </c:pt>
              <c:pt idx="117">
                <c:v>695</c:v>
              </c:pt>
              <c:pt idx="118">
                <c:v>697.7890000000009</c:v>
              </c:pt>
              <c:pt idx="119">
                <c:v>710.65199999999948</c:v>
              </c:pt>
              <c:pt idx="120">
                <c:v>740.0619999999991</c:v>
              </c:pt>
              <c:pt idx="121">
                <c:v>739.61099999999999</c:v>
              </c:pt>
            </c:numLit>
          </c:val>
        </c:ser>
        <c:marker val="1"/>
        <c:axId val="168427904"/>
        <c:axId val="168430976"/>
      </c:lineChart>
      <c:lineChart>
        <c:grouping val="standard"/>
        <c:ser>
          <c:idx val="1"/>
          <c:order val="1"/>
          <c:tx>
            <c:strRef>
              <c:f>'[1]apoio-graficos'!$V$2347</c:f>
              <c:strCache>
                <c:ptCount val="1"/>
                <c:pt idx="0">
                  <c:v>#REF!</c:v>
                </c:pt>
              </c:strCache>
            </c:strRef>
          </c:tx>
          <c:spPr>
            <a:ln w="25400">
              <a:solidFill>
                <a:srgbClr val="808080"/>
              </a:solidFill>
              <a:prstDash val="solid"/>
            </a:ln>
          </c:spPr>
          <c:marker>
            <c:symbol val="none"/>
          </c:marker>
          <c:dLbls>
            <c:dLbl>
              <c:idx val="37"/>
              <c:layout>
                <c:manualLayout>
                  <c:x val="0.26436534190622635"/>
                  <c:y val="-0.12029716624405012"/>
                </c:manualLayout>
              </c:layout>
              <c:tx>
                <c:rich>
                  <a:bodyPr/>
                  <a:lstStyle/>
                  <a:p>
                    <a:pPr>
                      <a:defRPr sz="800" b="0" i="0" u="none" strike="noStrike" baseline="0">
                        <a:solidFill>
                          <a:srgbClr val="000000"/>
                        </a:solidFill>
                        <a:latin typeface="Arial"/>
                        <a:ea typeface="Arial"/>
                        <a:cs typeface="Arial"/>
                      </a:defRPr>
                    </a:pPr>
                    <a:r>
                      <a:rPr lang="pt-PT" sz="700" b="0" i="0" u="none" strike="noStrike" baseline="0">
                        <a:solidFill>
                          <a:srgbClr val="333333"/>
                        </a:solidFill>
                        <a:latin typeface="Arial"/>
                        <a:cs typeface="Arial"/>
                      </a:rPr>
                      <a:t>…ao longo do período </a:t>
                    </a:r>
                    <a:r>
                      <a:rPr lang="pt-PT" sz="600" b="0" i="0" u="none" strike="noStrike" baseline="0">
                        <a:solidFill>
                          <a:srgbClr val="333333"/>
                        </a:solidFill>
                        <a:latin typeface="Arial"/>
                        <a:cs typeface="Arial"/>
                      </a:rPr>
                      <a:t>(vh)</a:t>
                    </a:r>
                  </a:p>
                </c:rich>
              </c:tx>
              <c:spPr>
                <a:noFill/>
                <a:ln w="25400">
                  <a:noFill/>
                </a:ln>
              </c:spPr>
              <c:dLblPos val="r"/>
            </c:dLbl>
            <c:delete val="1"/>
          </c:dLbls>
          <c:cat>
            <c:strLit>
              <c:ptCount val="122"/>
              <c:pt idx="0">
                <c:v>jan.03</c:v>
              </c:pt>
              <c:pt idx="6">
                <c:v>jul.03</c:v>
              </c:pt>
              <c:pt idx="12">
                <c:v>jan.04</c:v>
              </c:pt>
              <c:pt idx="18">
                <c:v>jul.04</c:v>
              </c:pt>
              <c:pt idx="24">
                <c:v>jan.05</c:v>
              </c:pt>
              <c:pt idx="30">
                <c:v>jul.05</c:v>
              </c:pt>
              <c:pt idx="36">
                <c:v>jan.06</c:v>
              </c:pt>
              <c:pt idx="42">
                <c:v>jul.06</c:v>
              </c:pt>
              <c:pt idx="48">
                <c:v>jan.07</c:v>
              </c:pt>
              <c:pt idx="54">
                <c:v>jul.07</c:v>
              </c:pt>
              <c:pt idx="60">
                <c:v>jan.08</c:v>
              </c:pt>
              <c:pt idx="66">
                <c:v>jul.08</c:v>
              </c:pt>
              <c:pt idx="72">
                <c:v>jan.09</c:v>
              </c:pt>
              <c:pt idx="78">
                <c:v>jul.09</c:v>
              </c:pt>
              <c:pt idx="84">
                <c:v>jan.10</c:v>
              </c:pt>
              <c:pt idx="90">
                <c:v>jul.10</c:v>
              </c:pt>
              <c:pt idx="96">
                <c:v>jan.11</c:v>
              </c:pt>
              <c:pt idx="102">
                <c:v>jul.11</c:v>
              </c:pt>
              <c:pt idx="108">
                <c:v>jan.12</c:v>
              </c:pt>
              <c:pt idx="114">
                <c:v>jul.12</c:v>
              </c:pt>
              <c:pt idx="120">
                <c:v>jan. 13</c:v>
              </c:pt>
            </c:strLit>
          </c:cat>
          <c:val>
            <c:numLit>
              <c:formatCode>General</c:formatCode>
              <c:ptCount val="122"/>
              <c:pt idx="0">
                <c:v>18.363751817939722</c:v>
              </c:pt>
              <c:pt idx="1">
                <c:v>25.219242230736455</c:v>
              </c:pt>
              <c:pt idx="2">
                <c:v>23.4470716207706</c:v>
              </c:pt>
              <c:pt idx="3">
                <c:v>12.864659375774774</c:v>
              </c:pt>
              <c:pt idx="4">
                <c:v>15.684421534936989</c:v>
              </c:pt>
              <c:pt idx="5">
                <c:v>10.681557846506301</c:v>
              </c:pt>
              <c:pt idx="6">
                <c:v>11.914483528188509</c:v>
              </c:pt>
              <c:pt idx="7">
                <c:v>5.8919506889050215</c:v>
              </c:pt>
              <c:pt idx="8">
                <c:v>8.1377097213017429</c:v>
              </c:pt>
              <c:pt idx="9">
                <c:v>-0.48061287175225187</c:v>
              </c:pt>
              <c:pt idx="10">
                <c:v>-2.0618117531789792</c:v>
              </c:pt>
              <c:pt idx="11">
                <c:v>3.9882779793469352</c:v>
              </c:pt>
              <c:pt idx="12">
                <c:v>-8.1008583690987059</c:v>
              </c:pt>
              <c:pt idx="13">
                <c:v>-3.5243988123569254</c:v>
              </c:pt>
              <c:pt idx="14">
                <c:v>8.6840579710144699</c:v>
              </c:pt>
              <c:pt idx="15">
                <c:v>-2.0038563862244008</c:v>
              </c:pt>
              <c:pt idx="16">
                <c:v>-3.794836250216608</c:v>
              </c:pt>
              <c:pt idx="17">
                <c:v>3.7832399022567356</c:v>
              </c:pt>
              <c:pt idx="18">
                <c:v>2.2660835278465246E-3</c:v>
              </c:pt>
              <c:pt idx="19">
                <c:v>18.007761228100215</c:v>
              </c:pt>
              <c:pt idx="20">
                <c:v>15.490936068640755</c:v>
              </c:pt>
              <c:pt idx="21">
                <c:v>-6.8681917211328987</c:v>
              </c:pt>
              <c:pt idx="22">
                <c:v>14.242839433679123</c:v>
              </c:pt>
              <c:pt idx="23">
                <c:v>5.6013312219866274</c:v>
              </c:pt>
              <c:pt idx="24">
                <c:v>6.2463514302393524</c:v>
              </c:pt>
              <c:pt idx="25">
                <c:v>3.4628576798383577</c:v>
              </c:pt>
              <c:pt idx="26">
                <c:v>0.46084915724344838</c:v>
              </c:pt>
              <c:pt idx="27">
                <c:v>9.5591531755915184</c:v>
              </c:pt>
              <c:pt idx="28">
                <c:v>9.9397900370522763</c:v>
              </c:pt>
              <c:pt idx="29">
                <c:v>15.697626104540042</c:v>
              </c:pt>
              <c:pt idx="30">
                <c:v>-2.9798323136188611</c:v>
              </c:pt>
              <c:pt idx="31">
                <c:v>2.5146891699107767</c:v>
              </c:pt>
              <c:pt idx="32">
                <c:v>-3.9645854571352732</c:v>
              </c:pt>
              <c:pt idx="33">
                <c:v>2.9865294266721243</c:v>
              </c:pt>
              <c:pt idx="34">
                <c:v>0.91566723776890235</c:v>
              </c:pt>
              <c:pt idx="35">
                <c:v>7.426421999695032</c:v>
              </c:pt>
              <c:pt idx="36">
                <c:v>7.7578872740162801</c:v>
              </c:pt>
              <c:pt idx="37">
                <c:v>-0.95140781108082884</c:v>
              </c:pt>
              <c:pt idx="38">
                <c:v>10.15163742938455</c:v>
              </c:pt>
              <c:pt idx="39">
                <c:v>-12.392016004364839</c:v>
              </c:pt>
              <c:pt idx="40">
                <c:v>2.5932080417534698</c:v>
              </c:pt>
              <c:pt idx="41">
                <c:v>-7.6613675541092899E-2</c:v>
              </c:pt>
              <c:pt idx="42">
                <c:v>1.9595936003737213</c:v>
              </c:pt>
              <c:pt idx="43">
                <c:v>2.0331627237776262</c:v>
              </c:pt>
              <c:pt idx="44">
                <c:v>-5.1374145703068033</c:v>
              </c:pt>
              <c:pt idx="45">
                <c:v>8.8493062522478247</c:v>
              </c:pt>
              <c:pt idx="46">
                <c:v>2.6994397389221052</c:v>
              </c:pt>
              <c:pt idx="47">
                <c:v>-1.1994889751111861</c:v>
              </c:pt>
              <c:pt idx="48">
                <c:v>-5.9345033472046307</c:v>
              </c:pt>
              <c:pt idx="49">
                <c:v>-1.8133467825130138</c:v>
              </c:pt>
              <c:pt idx="50">
                <c:v>-10.340107199321324</c:v>
              </c:pt>
              <c:pt idx="51">
                <c:v>-1.486882736071828</c:v>
              </c:pt>
              <c:pt idx="52">
                <c:v>-2.6759438804608178</c:v>
              </c:pt>
              <c:pt idx="53">
                <c:v>-5.7049070346942727</c:v>
              </c:pt>
              <c:pt idx="54">
                <c:v>2.8794612177578172</c:v>
              </c:pt>
              <c:pt idx="55">
                <c:v>-6.0750364086086144</c:v>
              </c:pt>
              <c:pt idx="56">
                <c:v>-13.236353603016678</c:v>
              </c:pt>
              <c:pt idx="57">
                <c:v>-3.3649833055091731</c:v>
              </c:pt>
              <c:pt idx="58">
                <c:v>-12.73649020976452</c:v>
              </c:pt>
              <c:pt idx="59">
                <c:v>-15.136131797610219</c:v>
              </c:pt>
              <c:pt idx="60">
                <c:v>-3.3870149853992837</c:v>
              </c:pt>
              <c:pt idx="61">
                <c:v>2.7153864113938795</c:v>
              </c:pt>
              <c:pt idx="62">
                <c:v>-7.5479001354751274</c:v>
              </c:pt>
              <c:pt idx="63">
                <c:v>21.472974396796964</c:v>
              </c:pt>
              <c:pt idx="64">
                <c:v>-0.22502461206693747</c:v>
              </c:pt>
              <c:pt idx="65">
                <c:v>10.466268580866478</c:v>
              </c:pt>
              <c:pt idx="66">
                <c:v>12.996815924829107</c:v>
              </c:pt>
              <c:pt idx="67">
                <c:v>6.1923162117594739</c:v>
              </c:pt>
              <c:pt idx="68">
                <c:v>16.418147768630085</c:v>
              </c:pt>
              <c:pt idx="69">
                <c:v>18.774856484730691</c:v>
              </c:pt>
              <c:pt idx="70">
                <c:v>24.835817125536781</c:v>
              </c:pt>
              <c:pt idx="71">
                <c:v>37.141647855530387</c:v>
              </c:pt>
              <c:pt idx="72">
                <c:v>27.296749438934278</c:v>
              </c:pt>
              <c:pt idx="73">
                <c:v>37.696906326006413</c:v>
              </c:pt>
              <c:pt idx="74">
                <c:v>52.915590910148161</c:v>
              </c:pt>
              <c:pt idx="75">
                <c:v>26.22950819672128</c:v>
              </c:pt>
              <c:pt idx="76">
                <c:v>21.848423624489023</c:v>
              </c:pt>
              <c:pt idx="77">
                <c:v>21.523209274508876</c:v>
              </c:pt>
              <c:pt idx="78">
                <c:v>18.546543706155877</c:v>
              </c:pt>
              <c:pt idx="79">
                <c:v>17.572484761397078</c:v>
              </c:pt>
              <c:pt idx="80">
                <c:v>10.154032931178406</c:v>
              </c:pt>
              <c:pt idx="81">
                <c:v>-0.78937001909032967</c:v>
              </c:pt>
              <c:pt idx="82">
                <c:v>3.1986106193198043</c:v>
              </c:pt>
              <c:pt idx="83">
                <c:v>-1.5184247885932978</c:v>
              </c:pt>
              <c:pt idx="84">
                <c:v>-1.0478573662809021</c:v>
              </c:pt>
              <c:pt idx="85">
                <c:v>-9.2394803308186297</c:v>
              </c:pt>
              <c:pt idx="86">
                <c:v>-2.0717034513180077</c:v>
              </c:pt>
              <c:pt idx="87">
                <c:v>-7.4967360681646484</c:v>
              </c:pt>
              <c:pt idx="88">
                <c:v>-7.2590907338140633</c:v>
              </c:pt>
              <c:pt idx="89">
                <c:v>-12.763339705854515</c:v>
              </c:pt>
              <c:pt idx="90">
                <c:v>-13.848071808510618</c:v>
              </c:pt>
              <c:pt idx="91">
                <c:v>-0.52435490547813068</c:v>
              </c:pt>
              <c:pt idx="92">
                <c:v>-5.4142672140633135</c:v>
              </c:pt>
              <c:pt idx="93">
                <c:v>-13.290878270032506</c:v>
              </c:pt>
              <c:pt idx="94">
                <c:v>-6.4587281877001708</c:v>
              </c:pt>
              <c:pt idx="95">
                <c:v>-0.81061318291028028</c:v>
              </c:pt>
              <c:pt idx="96">
                <c:v>-9.0923459344511954</c:v>
              </c:pt>
              <c:pt idx="97">
                <c:v>-8.3994179701709708</c:v>
              </c:pt>
              <c:pt idx="98">
                <c:v>-15.211009459312518</c:v>
              </c:pt>
              <c:pt idx="99">
                <c:v>-14.617070271876397</c:v>
              </c:pt>
              <c:pt idx="100">
                <c:v>4.9562379160516423</c:v>
              </c:pt>
              <c:pt idx="101">
                <c:v>4.6888561013712859</c:v>
              </c:pt>
              <c:pt idx="102">
                <c:v>6.1857261378764665</c:v>
              </c:pt>
              <c:pt idx="103">
                <c:v>6.6048391891088576</c:v>
              </c:pt>
              <c:pt idx="104">
                <c:v>17.195875087392231</c:v>
              </c:pt>
              <c:pt idx="105">
                <c:v>22.427700870055261</c:v>
              </c:pt>
              <c:pt idx="106">
                <c:v>20.015370910551766</c:v>
              </c:pt>
              <c:pt idx="107">
                <c:v>35.198095920129944</c:v>
              </c:pt>
              <c:pt idx="108">
                <c:v>19.883355197648171</c:v>
              </c:pt>
              <c:pt idx="109">
                <c:v>19.590167189547671</c:v>
              </c:pt>
              <c:pt idx="110">
                <c:v>19.859676119293631</c:v>
              </c:pt>
              <c:pt idx="111">
                <c:v>15.188028797007203</c:v>
              </c:pt>
              <c:pt idx="112">
                <c:v>12.577993463404978</c:v>
              </c:pt>
              <c:pt idx="113">
                <c:v>16.406557648863156</c:v>
              </c:pt>
              <c:pt idx="114">
                <c:v>12.959026074316377</c:v>
              </c:pt>
              <c:pt idx="115">
                <c:v>12.35036062160755</c:v>
              </c:pt>
              <c:pt idx="116">
                <c:v>-7.0517759936367552</c:v>
              </c:pt>
              <c:pt idx="117">
                <c:v>8.9624812981931452</c:v>
              </c:pt>
              <c:pt idx="118">
                <c:v>1.6897103769465869</c:v>
              </c:pt>
              <c:pt idx="119">
                <c:v>-15.566772605471435</c:v>
              </c:pt>
              <c:pt idx="120">
                <c:v>-1.7508470777465761</c:v>
              </c:pt>
              <c:pt idx="121">
                <c:v>-5.1736733745101979</c:v>
              </c:pt>
            </c:numLit>
          </c:val>
        </c:ser>
        <c:marker val="1"/>
        <c:axId val="168760448"/>
        <c:axId val="168761984"/>
      </c:lineChart>
      <c:catAx>
        <c:axId val="168427904"/>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68430976"/>
        <c:crosses val="autoZero"/>
        <c:auto val="1"/>
        <c:lblAlgn val="ctr"/>
        <c:lblOffset val="100"/>
        <c:tickLblSkip val="1"/>
        <c:tickMarkSkip val="1"/>
      </c:catAx>
      <c:valAx>
        <c:axId val="168430976"/>
        <c:scaling>
          <c:orientation val="minMax"/>
          <c:max val="800"/>
          <c:min val="100"/>
        </c:scaling>
        <c:axPos val="l"/>
        <c:numFmt formatCode="General" sourceLinked="1"/>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68427904"/>
        <c:crosses val="autoZero"/>
        <c:crossBetween val="between"/>
        <c:majorUnit val="100"/>
        <c:minorUnit val="100"/>
      </c:valAx>
      <c:catAx>
        <c:axId val="168760448"/>
        <c:scaling>
          <c:orientation val="minMax"/>
        </c:scaling>
        <c:delete val="1"/>
        <c:axPos val="b"/>
        <c:tickLblPos val="none"/>
        <c:crossAx val="168761984"/>
        <c:crosses val="autoZero"/>
        <c:auto val="1"/>
        <c:lblAlgn val="ctr"/>
        <c:lblOffset val="100"/>
      </c:catAx>
      <c:valAx>
        <c:axId val="168761984"/>
        <c:scaling>
          <c:orientation val="minMax"/>
          <c:max val="100"/>
          <c:min val="-30"/>
        </c:scaling>
        <c:axPos val="r"/>
        <c:numFmt formatCode="0" sourceLinked="0"/>
        <c:majorTickMark val="none"/>
        <c:tickLblPos val="nextTo"/>
        <c:spPr>
          <a:ln w="3175">
            <a:solidFill>
              <a:srgbClr val="FFFFFF"/>
            </a:solidFill>
            <a:prstDash val="solid"/>
          </a:ln>
        </c:spPr>
        <c:txPr>
          <a:bodyPr rot="0" vert="horz"/>
          <a:lstStyle/>
          <a:p>
            <a:pPr>
              <a:defRPr sz="600" b="0" i="0" u="none" strike="noStrike" baseline="0">
                <a:solidFill>
                  <a:schemeClr val="tx2"/>
                </a:solidFill>
                <a:latin typeface="Arial"/>
                <a:ea typeface="Arial"/>
                <a:cs typeface="Arial"/>
              </a:defRPr>
            </a:pPr>
            <a:endParaRPr lang="pt-PT"/>
          </a:p>
        </c:txPr>
        <c:crossAx val="168760448"/>
        <c:crosses val="max"/>
        <c:crossBetween val="between"/>
      </c:valAx>
      <c:spPr>
        <a:gradFill rotWithShape="0">
          <a:gsLst>
            <a:gs pos="0">
              <a:schemeClr val="accent6"/>
            </a:gs>
            <a:gs pos="100000">
              <a:srgbClr val="FFFFFF"/>
            </a:gs>
          </a:gsLst>
          <a:lin ang="5400000" scaled="1"/>
        </a:gradFill>
        <a:ln w="25400">
          <a:noFill/>
        </a:ln>
      </c:spPr>
    </c:plotArea>
    <c:plotVisOnly val="1"/>
    <c:dispBlanksAs val="gap"/>
  </c:chart>
  <c:spPr>
    <a:solidFill>
      <a:schemeClr val="accent6"/>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desemprego registado, no final do período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 estrangeiros ...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21021053219412725"/>
          <c:y val="2.7932997139402602E-2"/>
        </c:manualLayout>
      </c:layout>
      <c:spPr>
        <a:noFill/>
        <a:ln w="25400">
          <a:noFill/>
        </a:ln>
      </c:spPr>
    </c:title>
    <c:plotArea>
      <c:layout>
        <c:manualLayout>
          <c:layoutTarget val="inner"/>
          <c:xMode val="edge"/>
          <c:yMode val="edge"/>
          <c:x val="7.5987841945288834E-2"/>
          <c:y val="0.2471916893206014"/>
          <c:w val="0.91185410334346562"/>
          <c:h val="0.47752939982391301"/>
        </c:manualLayout>
      </c:layout>
      <c:lineChart>
        <c:grouping val="standard"/>
        <c:ser>
          <c:idx val="0"/>
          <c:order val="0"/>
          <c:tx>
            <c:strRef>
              <c:f>'[1]apoio-graficos'!$AQ$2347</c:f>
              <c:strCache>
                <c:ptCount val="1"/>
                <c:pt idx="0">
                  <c:v>#REF!</c:v>
                </c:pt>
              </c:strCache>
            </c:strRef>
          </c:tx>
          <c:spPr>
            <a:ln w="25400">
              <a:solidFill>
                <a:schemeClr val="accent2"/>
              </a:solidFill>
              <a:prstDash val="solid"/>
            </a:ln>
          </c:spPr>
          <c:marker>
            <c:symbol val="none"/>
          </c:marker>
          <c:cat>
            <c:strLit>
              <c:ptCount val="122"/>
              <c:pt idx="0">
                <c:v>jan.03</c:v>
              </c:pt>
              <c:pt idx="6">
                <c:v>jul.03</c:v>
              </c:pt>
              <c:pt idx="12">
                <c:v>jan.04</c:v>
              </c:pt>
              <c:pt idx="18">
                <c:v>jul.04</c:v>
              </c:pt>
              <c:pt idx="24">
                <c:v>jan.05</c:v>
              </c:pt>
              <c:pt idx="30">
                <c:v>jul.05</c:v>
              </c:pt>
              <c:pt idx="36">
                <c:v>jan.06</c:v>
              </c:pt>
              <c:pt idx="42">
                <c:v>jul.06</c:v>
              </c:pt>
              <c:pt idx="48">
                <c:v>jan.07</c:v>
              </c:pt>
              <c:pt idx="54">
                <c:v>jul.07</c:v>
              </c:pt>
              <c:pt idx="60">
                <c:v>jan.08</c:v>
              </c:pt>
              <c:pt idx="66">
                <c:v>jul.08</c:v>
              </c:pt>
              <c:pt idx="72">
                <c:v>jan.09</c:v>
              </c:pt>
              <c:pt idx="78">
                <c:v>jul.09</c:v>
              </c:pt>
              <c:pt idx="84">
                <c:v>jan.10</c:v>
              </c:pt>
              <c:pt idx="90">
                <c:v>jul.10</c:v>
              </c:pt>
              <c:pt idx="96">
                <c:v>jan.11</c:v>
              </c:pt>
              <c:pt idx="102">
                <c:v>jul.11</c:v>
              </c:pt>
              <c:pt idx="108">
                <c:v>jan.12</c:v>
              </c:pt>
              <c:pt idx="114">
                <c:v>jul.12</c:v>
              </c:pt>
              <c:pt idx="120">
                <c:v>jan. 13</c:v>
              </c:pt>
            </c:strLit>
          </c:cat>
          <c:val>
            <c:numLit>
              <c:formatCode>General</c:formatCode>
              <c:ptCount val="122"/>
              <c:pt idx="0">
                <c:v>16.388999999999989</c:v>
              </c:pt>
              <c:pt idx="1">
                <c:v>17.131000000000036</c:v>
              </c:pt>
              <c:pt idx="2">
                <c:v>17.760999999999989</c:v>
              </c:pt>
              <c:pt idx="3">
                <c:v>17.834000000000028</c:v>
              </c:pt>
              <c:pt idx="4">
                <c:v>17.29</c:v>
              </c:pt>
              <c:pt idx="5">
                <c:v>16.898</c:v>
              </c:pt>
              <c:pt idx="6">
                <c:v>16.498999999999967</c:v>
              </c:pt>
              <c:pt idx="7">
                <c:v>16.010000000000005</c:v>
              </c:pt>
              <c:pt idx="8">
                <c:v>16.484999999999989</c:v>
              </c:pt>
              <c:pt idx="9">
                <c:v>17.206</c:v>
              </c:pt>
              <c:pt idx="10">
                <c:v>18.184999999999999</c:v>
              </c:pt>
              <c:pt idx="11">
                <c:v>18.393000000000001</c:v>
              </c:pt>
              <c:pt idx="12">
                <c:v>18.734999999999999</c:v>
              </c:pt>
              <c:pt idx="13">
                <c:v>18.937999999999999</c:v>
              </c:pt>
              <c:pt idx="14">
                <c:v>18.919</c:v>
              </c:pt>
              <c:pt idx="15">
                <c:v>18.533000000000001</c:v>
              </c:pt>
              <c:pt idx="16">
                <c:v>17.831000000000028</c:v>
              </c:pt>
              <c:pt idx="17">
                <c:v>17.315999999999999</c:v>
              </c:pt>
              <c:pt idx="18">
                <c:v>17.151000000000028</c:v>
              </c:pt>
              <c:pt idx="19">
                <c:v>17.212</c:v>
              </c:pt>
              <c:pt idx="20">
                <c:v>17.618000000000027</c:v>
              </c:pt>
              <c:pt idx="21">
                <c:v>18.399999999999999</c:v>
              </c:pt>
              <c:pt idx="22">
                <c:v>19.631000000000036</c:v>
              </c:pt>
              <c:pt idx="23">
                <c:v>20.036000000000001</c:v>
              </c:pt>
              <c:pt idx="24">
                <c:v>20.792000000000002</c:v>
              </c:pt>
              <c:pt idx="25">
                <c:v>21.152999999999999</c:v>
              </c:pt>
              <c:pt idx="26">
                <c:v>21.279999999999987</c:v>
              </c:pt>
              <c:pt idx="27">
                <c:v>21.059000000000001</c:v>
              </c:pt>
              <c:pt idx="28">
                <c:v>20.239999999999988</c:v>
              </c:pt>
              <c:pt idx="29">
                <c:v>19.760000000000002</c:v>
              </c:pt>
              <c:pt idx="30">
                <c:v>19.376000000000001</c:v>
              </c:pt>
              <c:pt idx="31">
                <c:v>19.227</c:v>
              </c:pt>
              <c:pt idx="32">
                <c:v>19.681000000000001</c:v>
              </c:pt>
              <c:pt idx="33">
                <c:v>20.341000000000001</c:v>
              </c:pt>
              <c:pt idx="34">
                <c:v>21.381</c:v>
              </c:pt>
              <c:pt idx="35">
                <c:v>21.57</c:v>
              </c:pt>
              <c:pt idx="36">
                <c:v>22.484999999999989</c:v>
              </c:pt>
              <c:pt idx="37">
                <c:v>22.620999999999999</c:v>
              </c:pt>
              <c:pt idx="38">
                <c:v>22.006</c:v>
              </c:pt>
              <c:pt idx="39">
                <c:v>21.47</c:v>
              </c:pt>
              <c:pt idx="40">
                <c:v>20.838999999999999</c:v>
              </c:pt>
              <c:pt idx="41">
                <c:v>20.100000000000001</c:v>
              </c:pt>
              <c:pt idx="42">
                <c:v>19.398</c:v>
              </c:pt>
              <c:pt idx="43">
                <c:v>19.061</c:v>
              </c:pt>
              <c:pt idx="44">
                <c:v>19.367000000000001</c:v>
              </c:pt>
              <c:pt idx="45">
                <c:v>20.341999999999999</c:v>
              </c:pt>
              <c:pt idx="46">
                <c:v>21.715</c:v>
              </c:pt>
              <c:pt idx="47">
                <c:v>21.672999999999988</c:v>
              </c:pt>
              <c:pt idx="48">
                <c:v>22.158000000000001</c:v>
              </c:pt>
              <c:pt idx="49">
                <c:v>22.187999999999999</c:v>
              </c:pt>
              <c:pt idx="50">
                <c:v>21.812000000000001</c:v>
              </c:pt>
              <c:pt idx="51">
                <c:v>20.263999999999989</c:v>
              </c:pt>
              <c:pt idx="52">
                <c:v>18.646000000000001</c:v>
              </c:pt>
              <c:pt idx="53">
                <c:v>18.143999999999988</c:v>
              </c:pt>
              <c:pt idx="54">
                <c:v>17.896999999999988</c:v>
              </c:pt>
              <c:pt idx="55">
                <c:v>17.408999999999967</c:v>
              </c:pt>
              <c:pt idx="56">
                <c:v>17.971</c:v>
              </c:pt>
              <c:pt idx="57">
                <c:v>18.82</c:v>
              </c:pt>
              <c:pt idx="58">
                <c:v>19.652999999999999</c:v>
              </c:pt>
              <c:pt idx="59">
                <c:v>19.510999999999999</c:v>
              </c:pt>
              <c:pt idx="60">
                <c:v>20.337000000000028</c:v>
              </c:pt>
              <c:pt idx="61">
                <c:v>20.754000000000001</c:v>
              </c:pt>
              <c:pt idx="62">
                <c:v>20.387</c:v>
              </c:pt>
              <c:pt idx="63">
                <c:v>19.956</c:v>
              </c:pt>
              <c:pt idx="64">
                <c:v>19.513999999999999</c:v>
              </c:pt>
              <c:pt idx="65">
                <c:v>19.492999999999967</c:v>
              </c:pt>
              <c:pt idx="66">
                <c:v>19.030999999999999</c:v>
              </c:pt>
              <c:pt idx="67">
                <c:v>19.100000000000001</c:v>
              </c:pt>
              <c:pt idx="68">
                <c:v>19.61700000000004</c:v>
              </c:pt>
              <c:pt idx="69">
                <c:v>20.901999999999987</c:v>
              </c:pt>
              <c:pt idx="70">
                <c:v>23.125</c:v>
              </c:pt>
              <c:pt idx="71">
                <c:v>24.202999999999989</c:v>
              </c:pt>
              <c:pt idx="72">
                <c:v>27.810000000000027</c:v>
              </c:pt>
              <c:pt idx="73">
                <c:v>30.754000000000001</c:v>
              </c:pt>
              <c:pt idx="74">
                <c:v>32.595000000000013</c:v>
              </c:pt>
              <c:pt idx="75">
                <c:v>33.633000000000003</c:v>
              </c:pt>
              <c:pt idx="76">
                <c:v>33.131</c:v>
              </c:pt>
              <c:pt idx="77">
                <c:v>32.700000000000003</c:v>
              </c:pt>
              <c:pt idx="78">
                <c:v>32.155000000000001</c:v>
              </c:pt>
              <c:pt idx="79">
                <c:v>31.524999999999999</c:v>
              </c:pt>
              <c:pt idx="80">
                <c:v>32.326000000000001</c:v>
              </c:pt>
              <c:pt idx="81">
                <c:v>34.146000000000001</c:v>
              </c:pt>
              <c:pt idx="82">
                <c:v>36.079000000000001</c:v>
              </c:pt>
              <c:pt idx="83">
                <c:v>36.442</c:v>
              </c:pt>
              <c:pt idx="84">
                <c:v>39.528000000000013</c:v>
              </c:pt>
              <c:pt idx="85">
                <c:v>40.128000000000057</c:v>
              </c:pt>
              <c:pt idx="86">
                <c:v>41.216000000000001</c:v>
              </c:pt>
              <c:pt idx="87">
                <c:v>40.607000000000006</c:v>
              </c:pt>
              <c:pt idx="88">
                <c:v>38.798000000000066</c:v>
              </c:pt>
              <c:pt idx="89">
                <c:v>37.190000000000012</c:v>
              </c:pt>
              <c:pt idx="90">
                <c:v>35.759</c:v>
              </c:pt>
              <c:pt idx="91">
                <c:v>34.718000000000011</c:v>
              </c:pt>
              <c:pt idx="92">
                <c:v>35</c:v>
              </c:pt>
              <c:pt idx="93">
                <c:v>35.823</c:v>
              </c:pt>
              <c:pt idx="94">
                <c:v>36.856000000000002</c:v>
              </c:pt>
              <c:pt idx="95">
                <c:v>36.496000000000002</c:v>
              </c:pt>
              <c:pt idx="96">
                <c:v>37.914000000000001</c:v>
              </c:pt>
              <c:pt idx="97">
                <c:v>37.963000000000001</c:v>
              </c:pt>
              <c:pt idx="98">
                <c:v>37.704000000000001</c:v>
              </c:pt>
              <c:pt idx="99">
                <c:v>36.465000000000003</c:v>
              </c:pt>
              <c:pt idx="100">
                <c:v>35.322000000000003</c:v>
              </c:pt>
              <c:pt idx="101">
                <c:v>33.807000000000002</c:v>
              </c:pt>
              <c:pt idx="102">
                <c:v>32.816999999999993</c:v>
              </c:pt>
              <c:pt idx="103">
                <c:v>32.464000000000006</c:v>
              </c:pt>
              <c:pt idx="104">
                <c:v>33.67</c:v>
              </c:pt>
              <c:pt idx="105">
                <c:v>35.363</c:v>
              </c:pt>
              <c:pt idx="106">
                <c:v>37.819000000000003</c:v>
              </c:pt>
              <c:pt idx="107">
                <c:v>38.803000000000004</c:v>
              </c:pt>
              <c:pt idx="108">
                <c:v>41.3</c:v>
              </c:pt>
              <c:pt idx="109">
                <c:v>42.3</c:v>
              </c:pt>
              <c:pt idx="110">
                <c:v>42.9</c:v>
              </c:pt>
              <c:pt idx="111">
                <c:v>42.2</c:v>
              </c:pt>
              <c:pt idx="112">
                <c:v>40.800000000000004</c:v>
              </c:pt>
              <c:pt idx="113">
                <c:v>40.800000000000004</c:v>
              </c:pt>
              <c:pt idx="114">
                <c:v>39.200000000000003</c:v>
              </c:pt>
              <c:pt idx="115">
                <c:v>38.700000000000003</c:v>
              </c:pt>
              <c:pt idx="116">
                <c:v>39</c:v>
              </c:pt>
              <c:pt idx="117">
                <c:v>40.5</c:v>
              </c:pt>
              <c:pt idx="118">
                <c:v>41.5</c:v>
              </c:pt>
              <c:pt idx="119">
                <c:v>41.5</c:v>
              </c:pt>
              <c:pt idx="120">
                <c:v>43.3</c:v>
              </c:pt>
            </c:numLit>
          </c:val>
        </c:ser>
        <c:marker val="1"/>
        <c:axId val="169447808"/>
        <c:axId val="169632896"/>
      </c:lineChart>
      <c:catAx>
        <c:axId val="169447808"/>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69632896"/>
        <c:crosses val="autoZero"/>
        <c:auto val="1"/>
        <c:lblAlgn val="ctr"/>
        <c:lblOffset val="100"/>
        <c:tickLblSkip val="1"/>
        <c:tickMarkSkip val="1"/>
      </c:catAx>
      <c:valAx>
        <c:axId val="169632896"/>
        <c:scaling>
          <c:orientation val="minMax"/>
          <c:max val="45"/>
          <c:min val="10"/>
        </c:scaling>
        <c:axPos val="l"/>
        <c:numFmt formatCode="General" sourceLinked="1"/>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69447808"/>
        <c:crosses val="autoZero"/>
        <c:crossBetween val="between"/>
        <c:majorUnit val="5"/>
        <c:minorUnit val="5"/>
      </c:valAx>
      <c:spPr>
        <a:gradFill rotWithShape="0">
          <a:gsLst>
            <a:gs pos="0">
              <a:schemeClr val="accent6"/>
            </a:gs>
            <a:gs pos="100000">
              <a:srgbClr val="FFFFFF"/>
            </a:gs>
          </a:gsLst>
          <a:lin ang="5400000" scaled="1"/>
        </a:gradFill>
        <a:ln w="3175">
          <a:solidFill>
            <a:srgbClr val="FFFFFF"/>
          </a:solidFill>
          <a:prstDash val="solid"/>
        </a:ln>
      </c:spPr>
    </c:plotArea>
    <c:plotVisOnly val="1"/>
    <c:dispBlanksAs val="gap"/>
  </c:chart>
  <c:spPr>
    <a:solidFill>
      <a:schemeClr val="accent6"/>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0.20495571348410374"/>
          <c:y val="6.3777172084258704E-2"/>
          <c:w val="0.59008884931312322"/>
          <c:h val="0.77852648226663979"/>
        </c:manualLayout>
      </c:layout>
      <c:radarChart>
        <c:radarStyle val="marker"/>
        <c:ser>
          <c:idx val="1"/>
          <c:order val="0"/>
          <c:spPr>
            <a:ln w="28575" cap="flat" cmpd="sng" algn="ctr">
              <a:solidFill>
                <a:schemeClr val="accent2"/>
              </a:solidFill>
              <a:prstDash val="solid"/>
            </a:ln>
            <a:effectLst/>
          </c:spPr>
          <c:marker>
            <c:symbol val="none"/>
          </c:marker>
          <c:cat>
            <c:strRef>
              <c:f>('21destaque'!$C$9:$C$25,'21destaque'!$C$27:$C$36,'21destaque'!$C$38:$C$39)</c:f>
              <c:strCache>
                <c:ptCount val="29"/>
                <c:pt idx="0">
                  <c:v>Alemanha</c:v>
                </c:pt>
                <c:pt idx="1">
                  <c:v>Áustria</c:v>
                </c:pt>
                <c:pt idx="2">
                  <c:v>Bélgica</c:v>
                </c:pt>
                <c:pt idx="3">
                  <c:v>Chipre (3)</c:v>
                </c:pt>
                <c:pt idx="4">
                  <c:v>Eslováquia</c:v>
                </c:pt>
                <c:pt idx="5">
                  <c:v>Eslovénia (3)</c:v>
                </c:pt>
                <c:pt idx="6">
                  <c:v>Espanha</c:v>
                </c:pt>
                <c:pt idx="7">
                  <c:v>Estónia (1)</c:v>
                </c:pt>
                <c:pt idx="8">
                  <c:v>Finlândia</c:v>
                </c:pt>
                <c:pt idx="9">
                  <c:v>França</c:v>
                </c:pt>
                <c:pt idx="10">
                  <c:v>Grécia (2)</c:v>
                </c:pt>
                <c:pt idx="11">
                  <c:v>Holanda</c:v>
                </c:pt>
                <c:pt idx="12">
                  <c:v>Irlanda</c:v>
                </c:pt>
                <c:pt idx="13">
                  <c:v>Itália</c:v>
                </c:pt>
                <c:pt idx="14">
                  <c:v>Luxemburgo</c:v>
                </c:pt>
                <c:pt idx="15">
                  <c:v>Malta</c:v>
                </c:pt>
                <c:pt idx="16">
                  <c:v>Portugal</c:v>
                </c:pt>
                <c:pt idx="17">
                  <c:v>Bulgária</c:v>
                </c:pt>
                <c:pt idx="18">
                  <c:v>Dinamarca </c:v>
                </c:pt>
                <c:pt idx="19">
                  <c:v>Hungria (1)</c:v>
                </c:pt>
                <c:pt idx="20">
                  <c:v>Letónia (1)</c:v>
                </c:pt>
                <c:pt idx="21">
                  <c:v>Lituânia </c:v>
                </c:pt>
                <c:pt idx="22">
                  <c:v>Polónia</c:v>
                </c:pt>
                <c:pt idx="23">
                  <c:v>Reino Unido (2)</c:v>
                </c:pt>
                <c:pt idx="24">
                  <c:v>República Checa</c:v>
                </c:pt>
                <c:pt idx="25">
                  <c:v>Roménia (4)</c:v>
                </c:pt>
                <c:pt idx="26">
                  <c:v>Suécia</c:v>
                </c:pt>
                <c:pt idx="27">
                  <c:v>Estados Unidos</c:v>
                </c:pt>
                <c:pt idx="28">
                  <c:v>Japão (1)</c:v>
                </c:pt>
              </c:strCache>
            </c:strRef>
          </c:cat>
          <c:val>
            <c:numRef>
              <c:f>('21destaque'!$L$9:$L$25,'21destaque'!$L$27:$L$36,'21destaque'!$L$38:$L$39)</c:f>
              <c:numCache>
                <c:formatCode>#,##0.00</c:formatCode>
                <c:ptCount val="29"/>
                <c:pt idx="0">
                  <c:v>0.93</c:v>
                </c:pt>
                <c:pt idx="1">
                  <c:v>0.92</c:v>
                </c:pt>
                <c:pt idx="2">
                  <c:v>0.95</c:v>
                </c:pt>
                <c:pt idx="3">
                  <c:v>0.93</c:v>
                </c:pt>
                <c:pt idx="4">
                  <c:v>1.01</c:v>
                </c:pt>
                <c:pt idx="5">
                  <c:v>1.05</c:v>
                </c:pt>
                <c:pt idx="6">
                  <c:v>1.03</c:v>
                </c:pt>
                <c:pt idx="7">
                  <c:v>0.77</c:v>
                </c:pt>
                <c:pt idx="8">
                  <c:v>0.87</c:v>
                </c:pt>
                <c:pt idx="9">
                  <c:v>1</c:v>
                </c:pt>
                <c:pt idx="10">
                  <c:v>1.3</c:v>
                </c:pt>
                <c:pt idx="11">
                  <c:v>0.88</c:v>
                </c:pt>
                <c:pt idx="12">
                  <c:v>0.61</c:v>
                </c:pt>
                <c:pt idx="13">
                  <c:v>1.19</c:v>
                </c:pt>
                <c:pt idx="14">
                  <c:v>1.23</c:v>
                </c:pt>
                <c:pt idx="15">
                  <c:v>1.18</c:v>
                </c:pt>
                <c:pt idx="16">
                  <c:v>1.01</c:v>
                </c:pt>
                <c:pt idx="17">
                  <c:v>0.8</c:v>
                </c:pt>
                <c:pt idx="18">
                  <c:v>1.01</c:v>
                </c:pt>
                <c:pt idx="19">
                  <c:v>0.95</c:v>
                </c:pt>
                <c:pt idx="20">
                  <c:v>0.82</c:v>
                </c:pt>
                <c:pt idx="21">
                  <c:v>0.79</c:v>
                </c:pt>
                <c:pt idx="22">
                  <c:v>1.1499999999999999</c:v>
                </c:pt>
                <c:pt idx="23">
                  <c:v>0.9</c:v>
                </c:pt>
                <c:pt idx="24">
                  <c:v>1.33</c:v>
                </c:pt>
                <c:pt idx="25">
                  <c:v>0.9</c:v>
                </c:pt>
                <c:pt idx="26">
                  <c:v>0.92</c:v>
                </c:pt>
                <c:pt idx="27">
                  <c:v>0.98</c:v>
                </c:pt>
                <c:pt idx="28">
                  <c:v>0.87</c:v>
                </c:pt>
              </c:numCache>
            </c:numRef>
          </c:val>
        </c:ser>
        <c:axId val="170108800"/>
        <c:axId val="170110336"/>
      </c:radarChart>
      <c:catAx>
        <c:axId val="170108800"/>
        <c:scaling>
          <c:orientation val="minMax"/>
        </c:scaling>
        <c:axPos val="b"/>
        <c:majorGridlines>
          <c:spPr>
            <a:ln w="3175">
              <a:solidFill>
                <a:srgbClr val="333333"/>
              </a:solidFill>
              <a:prstDash val="solid"/>
            </a:ln>
          </c:spPr>
        </c:majorGridlines>
        <c:numFmt formatCode="0000" sourceLinked="0"/>
        <c:tickLblPos val="nextTo"/>
        <c:txPr>
          <a:bodyPr rot="60000" vert="horz" anchor="t" anchorCtr="0"/>
          <a:lstStyle/>
          <a:p>
            <a:pPr>
              <a:defRPr sz="700" b="0" i="0" u="none" strike="noStrike" baseline="0">
                <a:solidFill>
                  <a:srgbClr val="333333"/>
                </a:solidFill>
                <a:latin typeface="Arial"/>
                <a:ea typeface="Arial"/>
                <a:cs typeface="Arial"/>
              </a:defRPr>
            </a:pPr>
            <a:endParaRPr lang="pt-PT"/>
          </a:p>
        </c:txPr>
        <c:crossAx val="170110336"/>
        <c:crosses val="autoZero"/>
        <c:lblAlgn val="ctr"/>
        <c:lblOffset val="100"/>
      </c:catAx>
      <c:valAx>
        <c:axId val="170110336"/>
        <c:scaling>
          <c:orientation val="minMax"/>
          <c:max val="1.8"/>
          <c:min val="0"/>
        </c:scaling>
        <c:axPos val="l"/>
        <c:majorGridlines>
          <c:spPr>
            <a:ln w="3175">
              <a:solidFill>
                <a:srgbClr val="333333"/>
              </a:solidFill>
              <a:prstDash val="solid"/>
            </a:ln>
          </c:spPr>
        </c:majorGridlines>
        <c:numFmt formatCode="0.0" sourceLinked="0"/>
        <c:majorTickMark val="cross"/>
        <c:tickLblPos val="nextTo"/>
        <c:spPr>
          <a:ln w="3175">
            <a:solidFill>
              <a:srgbClr val="333333"/>
            </a:solidFill>
            <a:prstDash val="solid"/>
          </a:ln>
        </c:spPr>
        <c:txPr>
          <a:bodyPr rot="0" vert="horz"/>
          <a:lstStyle/>
          <a:p>
            <a:pPr>
              <a:defRPr sz="700" b="0" i="0" u="none" strike="noStrike" baseline="0">
                <a:solidFill>
                  <a:srgbClr val="333333"/>
                </a:solidFill>
                <a:latin typeface="Arial"/>
                <a:ea typeface="Arial"/>
                <a:cs typeface="Arial"/>
              </a:defRPr>
            </a:pPr>
            <a:endParaRPr lang="pt-PT"/>
          </a:p>
        </c:txPr>
        <c:crossAx val="170108800"/>
        <c:crosses val="autoZero"/>
        <c:crossBetween val="between"/>
        <c:majorUnit val="0.5"/>
        <c:minorUnit val="0.5"/>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Ref>
              <c:f>'16irct'!#REF!</c:f>
              <c:numCache>
                <c:formatCode>General</c:formatCode>
                <c:ptCount val="1"/>
                <c:pt idx="0">
                  <c:v>1</c:v>
                </c:pt>
              </c:numCache>
            </c:numRef>
          </c:val>
        </c:ser>
        <c:gapWidth val="80"/>
        <c:axId val="90090112"/>
        <c:axId val="90141440"/>
      </c:barChart>
      <c:catAx>
        <c:axId val="90090112"/>
        <c:scaling>
          <c:orientation val="maxMin"/>
        </c:scaling>
        <c:axPos val="l"/>
        <c:majorTickMark val="none"/>
        <c:tickLblPos val="none"/>
        <c:spPr>
          <a:ln w="3175">
            <a:solidFill>
              <a:srgbClr val="333333"/>
            </a:solidFill>
            <a:prstDash val="solid"/>
          </a:ln>
        </c:spPr>
        <c:crossAx val="90141440"/>
        <c:crosses val="autoZero"/>
        <c:auto val="1"/>
        <c:lblAlgn val="ctr"/>
        <c:lblOffset val="100"/>
        <c:tickMarkSkip val="1"/>
      </c:catAx>
      <c:valAx>
        <c:axId val="90141440"/>
        <c:scaling>
          <c:orientation val="minMax"/>
          <c:max val="0.13"/>
          <c:min val="-3.4000000000000002E-2"/>
        </c:scaling>
        <c:axPos val="t"/>
        <c:majorGridlines>
          <c:spPr>
            <a:ln w="3175">
              <a:solidFill>
                <a:srgbClr val="FFFFFF"/>
              </a:solidFill>
              <a:prstDash val="solid"/>
            </a:ln>
          </c:spPr>
        </c:majorGridlines>
        <c:numFmt formatCode="General" sourceLinked="1"/>
        <c:majorTickMark val="none"/>
        <c:tickLblPos val="none"/>
        <c:spPr>
          <a:ln w="9525">
            <a:noFill/>
          </a:ln>
        </c:spPr>
        <c:crossAx val="90090112"/>
        <c:crosses val="autoZero"/>
        <c:crossBetween val="between"/>
        <c:majorUnit val="2.5000000000000001E-2"/>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Lit>
              <c:formatCode>General</c:formatCode>
              <c:ptCount val="1"/>
              <c:pt idx="0">
                <c:v>1</c:v>
              </c:pt>
            </c:numLit>
          </c:val>
        </c:ser>
        <c:gapWidth val="80"/>
        <c:axId val="93367680"/>
        <c:axId val="93922816"/>
      </c:barChart>
      <c:catAx>
        <c:axId val="93367680"/>
        <c:scaling>
          <c:orientation val="maxMin"/>
        </c:scaling>
        <c:axPos val="l"/>
        <c:majorTickMark val="none"/>
        <c:tickLblPos val="none"/>
        <c:spPr>
          <a:ln w="3175">
            <a:solidFill>
              <a:srgbClr val="333333"/>
            </a:solidFill>
            <a:prstDash val="solid"/>
          </a:ln>
        </c:spPr>
        <c:crossAx val="93922816"/>
        <c:crosses val="autoZero"/>
        <c:auto val="1"/>
        <c:lblAlgn val="ctr"/>
        <c:lblOffset val="100"/>
        <c:tickMarkSkip val="1"/>
      </c:catAx>
      <c:valAx>
        <c:axId val="93922816"/>
        <c:scaling>
          <c:orientation val="minMax"/>
          <c:max val="3.4"/>
          <c:min val="-2.1"/>
        </c:scaling>
        <c:axPos val="t"/>
        <c:majorGridlines>
          <c:spPr>
            <a:ln w="3175">
              <a:solidFill>
                <a:srgbClr val="FFFFFF"/>
              </a:solidFill>
              <a:prstDash val="solid"/>
            </a:ln>
          </c:spPr>
        </c:majorGridlines>
        <c:numFmt formatCode="General" sourceLinked="1"/>
        <c:majorTickMark val="none"/>
        <c:tickLblPos val="none"/>
        <c:spPr>
          <a:ln w="9525">
            <a:noFill/>
          </a:ln>
        </c:spPr>
        <c:crossAx val="93367680"/>
        <c:crosses val="autoZero"/>
        <c:crossBetween val="between"/>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Lit>
              <c:formatCode>General</c:formatCode>
              <c:ptCount val="1"/>
              <c:pt idx="0">
                <c:v>1</c:v>
              </c:pt>
            </c:numLit>
          </c:val>
        </c:ser>
        <c:gapWidth val="80"/>
        <c:axId val="96650752"/>
        <c:axId val="96652672"/>
      </c:barChart>
      <c:catAx>
        <c:axId val="96650752"/>
        <c:scaling>
          <c:orientation val="maxMin"/>
        </c:scaling>
        <c:axPos val="l"/>
        <c:majorTickMark val="none"/>
        <c:tickLblPos val="none"/>
        <c:spPr>
          <a:ln w="3175">
            <a:solidFill>
              <a:srgbClr val="333333"/>
            </a:solidFill>
            <a:prstDash val="solid"/>
          </a:ln>
        </c:spPr>
        <c:crossAx val="96652672"/>
        <c:crosses val="autoZero"/>
        <c:auto val="1"/>
        <c:lblAlgn val="ctr"/>
        <c:lblOffset val="100"/>
        <c:tickMarkSkip val="1"/>
      </c:catAx>
      <c:valAx>
        <c:axId val="96652672"/>
        <c:scaling>
          <c:orientation val="minMax"/>
          <c:max val="0.13"/>
          <c:min val="-3.4000000000000002E-2"/>
        </c:scaling>
        <c:axPos val="t"/>
        <c:majorGridlines>
          <c:spPr>
            <a:ln w="3175">
              <a:solidFill>
                <a:srgbClr val="FFFFFF"/>
              </a:solidFill>
              <a:prstDash val="solid"/>
            </a:ln>
          </c:spPr>
        </c:majorGridlines>
        <c:numFmt formatCode="General" sourceLinked="1"/>
        <c:majorTickMark val="none"/>
        <c:tickLblPos val="none"/>
        <c:spPr>
          <a:ln w="9525">
            <a:noFill/>
          </a:ln>
        </c:spPr>
        <c:crossAx val="96650752"/>
        <c:crosses val="autoZero"/>
        <c:crossBetween val="between"/>
        <c:majorUnit val="2.5000000000000001E-2"/>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3.9451516222501612E-3"/>
          <c:y val="4.0812466903700446E-2"/>
          <c:w val="0.9788134839532836"/>
          <c:h val="0.93403579928657465"/>
        </c:manualLayout>
      </c:layout>
      <c:barChart>
        <c:barDir val="bar"/>
        <c:grouping val="clustered"/>
        <c:ser>
          <c:idx val="0"/>
          <c:order val="0"/>
          <c:spPr>
            <a:solidFill>
              <a:schemeClr val="accent4"/>
            </a:solidFill>
            <a:ln w="12700">
              <a:solidFill>
                <a:srgbClr val="FFFFFF"/>
              </a:solidFill>
              <a:prstDash val="solid"/>
            </a:ln>
          </c:spPr>
          <c:val>
            <c:numRef>
              <c:f>'16irct'!$P$65:$P$74</c:f>
              <c:numCache>
                <c:formatCode>0.0</c:formatCode>
                <c:ptCount val="10"/>
                <c:pt idx="0">
                  <c:v>9.5177128810477907</c:v>
                </c:pt>
                <c:pt idx="1">
                  <c:v>5.0395871827520402</c:v>
                </c:pt>
                <c:pt idx="2">
                  <c:v>3.5358282804284702</c:v>
                </c:pt>
                <c:pt idx="3">
                  <c:v>3.0011018731844099</c:v>
                </c:pt>
                <c:pt idx="4">
                  <c:v>1.97344778372162</c:v>
                </c:pt>
                <c:pt idx="5">
                  <c:v>-2.2531797716278699</c:v>
                </c:pt>
                <c:pt idx="6">
                  <c:v>-2.5207750077767401</c:v>
                </c:pt>
                <c:pt idx="7">
                  <c:v>-3.94270828251685</c:v>
                </c:pt>
                <c:pt idx="8">
                  <c:v>-6.3723710641593501</c:v>
                </c:pt>
                <c:pt idx="9">
                  <c:v>-6.8140195046014398</c:v>
                </c:pt>
              </c:numCache>
            </c:numRef>
          </c:val>
        </c:ser>
        <c:gapWidth val="80"/>
        <c:axId val="97317248"/>
        <c:axId val="97977472"/>
      </c:barChart>
      <c:catAx>
        <c:axId val="97317248"/>
        <c:scaling>
          <c:orientation val="maxMin"/>
        </c:scaling>
        <c:delete val="1"/>
        <c:axPos val="l"/>
        <c:majorTickMark val="none"/>
        <c:tickLblPos val="none"/>
        <c:crossAx val="97977472"/>
        <c:crossesAt val="0"/>
        <c:auto val="1"/>
        <c:lblAlgn val="ctr"/>
        <c:lblOffset val="100"/>
      </c:catAx>
      <c:valAx>
        <c:axId val="97977472"/>
        <c:scaling>
          <c:orientation val="minMax"/>
          <c:max val="10"/>
          <c:min val="-10"/>
        </c:scaling>
        <c:axPos val="t"/>
        <c:numFmt formatCode="0.0" sourceLinked="1"/>
        <c:majorTickMark val="none"/>
        <c:tickLblPos val="none"/>
        <c:spPr>
          <a:ln w="9525">
            <a:noFill/>
          </a:ln>
        </c:spPr>
        <c:crossAx val="97317248"/>
        <c:crosses val="autoZero"/>
        <c:crossBetween val="between"/>
      </c:valAx>
      <c:spPr>
        <a:noFill/>
      </c:spPr>
    </c:plotArea>
    <c:plotVisOnly val="1"/>
    <c:dispBlanksAs val="gap"/>
  </c:chart>
  <c:spPr>
    <a:solidFill>
      <a:srgbClr val="FFFFFF"/>
    </a:solidFill>
    <a:ln w="9525">
      <a:noFill/>
    </a:ln>
  </c:spPr>
  <c:txPr>
    <a:bodyPr/>
    <a:lstStyle/>
    <a:p>
      <a:pPr>
        <a:defRPr sz="7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6.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700" b="1" i="0" u="none" strike="noStrike" baseline="0">
                <a:solidFill>
                  <a:srgbClr val="333333"/>
                </a:solidFill>
                <a:latin typeface="Arial"/>
                <a:ea typeface="Arial"/>
                <a:cs typeface="Arial"/>
              </a:defRPr>
            </a:pPr>
            <a:r>
              <a:rPr lang="pt-PT"/>
              <a:t>… por sexo</a:t>
            </a:r>
          </a:p>
        </c:rich>
      </c:tx>
      <c:layout>
        <c:manualLayout>
          <c:xMode val="edge"/>
          <c:yMode val="edge"/>
          <c:x val="0.33267323365958196"/>
          <c:y val="6.2174875199423614E-2"/>
        </c:manualLayout>
      </c:layout>
      <c:spPr>
        <a:noFill/>
        <a:ln w="25400">
          <a:noFill/>
        </a:ln>
      </c:spPr>
    </c:title>
    <c:plotArea>
      <c:layout>
        <c:manualLayout>
          <c:layoutTarget val="inner"/>
          <c:xMode val="edge"/>
          <c:yMode val="edge"/>
          <c:x val="0.22574257425742594"/>
          <c:y val="0.34196891191712842"/>
          <c:w val="0.75643564356436765"/>
          <c:h val="0.62176165803113725"/>
        </c:manualLayout>
      </c:layout>
      <c:barChart>
        <c:barDir val="bar"/>
        <c:grouping val="clustered"/>
        <c:ser>
          <c:idx val="0"/>
          <c:order val="0"/>
          <c:tx>
            <c:v>sexo</c:v>
          </c:tx>
          <c:spPr>
            <a:solidFill>
              <a:srgbClr val="C0C0C0"/>
            </a:solidFill>
            <a:ln w="12700">
              <a:solidFill>
                <a:srgbClr val="808080"/>
              </a:solidFill>
              <a:prstDash val="solid"/>
            </a:ln>
          </c:spPr>
          <c:dPt>
            <c:idx val="0"/>
            <c:spPr>
              <a:solidFill>
                <a:srgbClr val="FFF2E5"/>
              </a:solidFill>
              <a:ln w="12700">
                <a:solidFill>
                  <a:srgbClr val="808080"/>
                </a:solidFill>
                <a:prstDash val="solid"/>
              </a:ln>
            </c:spPr>
          </c:dPt>
          <c:dLbls>
            <c:dLbl>
              <c:idx val="0"/>
              <c:numFmt formatCode="#,##0" sourceLinked="0"/>
              <c:spPr>
                <a:noFill/>
                <a:ln w="25400">
                  <a:noFill/>
                </a:ln>
              </c:spPr>
              <c:txPr>
                <a:bodyPr/>
                <a:lstStyle/>
                <a:p>
                  <a:pPr>
                    <a:defRPr sz="700" b="0" i="0" u="none" strike="noStrike" baseline="0">
                      <a:solidFill>
                        <a:srgbClr val="333333"/>
                      </a:solidFill>
                      <a:latin typeface="Arial"/>
                      <a:ea typeface="Arial"/>
                      <a:cs typeface="Arial"/>
                    </a:defRPr>
                  </a:pPr>
                  <a:endParaRPr lang="pt-PT"/>
                </a:p>
              </c:txPr>
            </c:dLbl>
            <c:dLbl>
              <c:idx val="1"/>
              <c:numFmt formatCode="#,##0" sourceLinked="0"/>
              <c:spPr>
                <a:noFill/>
                <a:ln w="25400">
                  <a:noFill/>
                </a:ln>
              </c:spPr>
              <c:txPr>
                <a:bodyPr/>
                <a:lstStyle/>
                <a:p>
                  <a:pPr>
                    <a:defRPr sz="700" b="0" i="0" u="none" strike="noStrike" baseline="0">
                      <a:solidFill>
                        <a:srgbClr val="333333"/>
                      </a:solidFill>
                      <a:latin typeface="Arial"/>
                      <a:ea typeface="Arial"/>
                      <a:cs typeface="Arial"/>
                    </a:defRPr>
                  </a:pPr>
                  <a:endParaRPr lang="pt-PT"/>
                </a:p>
              </c:txPr>
            </c:dLbl>
            <c:dLbl>
              <c:idx val="2"/>
              <c:numFmt formatCode="#,##0" sourceLinked="0"/>
              <c:spPr>
                <a:noFill/>
                <a:ln w="25400">
                  <a:noFill/>
                </a:ln>
              </c:spPr>
              <c:txPr>
                <a:bodyPr/>
                <a:lstStyle/>
                <a:p>
                  <a:pPr>
                    <a:defRPr sz="700" b="0" i="0" u="none" strike="noStrike" baseline="0">
                      <a:solidFill>
                        <a:srgbClr val="333333"/>
                      </a:solidFill>
                      <a:latin typeface="Arial"/>
                      <a:ea typeface="Arial"/>
                      <a:cs typeface="Arial"/>
                    </a:defRPr>
                  </a:pPr>
                  <a:endParaRPr lang="pt-PT"/>
                </a:p>
              </c:txPr>
            </c:dLbl>
            <c:dLbl>
              <c:idx val="3"/>
              <c:numFmt formatCode="#,##0" sourceLinked="0"/>
              <c:spPr>
                <a:noFill/>
                <a:ln w="25400">
                  <a:noFill/>
                </a:ln>
              </c:spPr>
              <c:txPr>
                <a:bodyPr/>
                <a:lstStyle/>
                <a:p>
                  <a:pPr>
                    <a:defRPr sz="700" b="0" i="0" u="none" strike="noStrike" baseline="0">
                      <a:solidFill>
                        <a:srgbClr val="333333"/>
                      </a:solidFill>
                      <a:latin typeface="Arial"/>
                      <a:ea typeface="Arial"/>
                      <a:cs typeface="Arial"/>
                    </a:defRPr>
                  </a:pPr>
                  <a:endParaRPr lang="pt-PT"/>
                </a:p>
              </c:txPr>
            </c:dLbl>
            <c:dLbl>
              <c:idx val="4"/>
              <c:numFmt formatCode="#,##0" sourceLinked="0"/>
              <c:spPr>
                <a:noFill/>
                <a:ln w="25400">
                  <a:noFill/>
                </a:ln>
              </c:spPr>
              <c:txPr>
                <a:bodyPr/>
                <a:lstStyle/>
                <a:p>
                  <a:pPr>
                    <a:defRPr sz="700" b="0" i="0" u="none" strike="noStrike" baseline="0">
                      <a:solidFill>
                        <a:srgbClr val="333333"/>
                      </a:solidFill>
                      <a:latin typeface="Arial"/>
                      <a:ea typeface="Arial"/>
                      <a:cs typeface="Arial"/>
                    </a:defRPr>
                  </a:pPr>
                  <a:endParaRPr lang="pt-PT"/>
                </a:p>
              </c:txPr>
            </c:dLbl>
            <c:dLbl>
              <c:idx val="5"/>
              <c:numFmt formatCode="#,##0" sourceLinked="0"/>
              <c:spPr>
                <a:noFill/>
                <a:ln w="25400">
                  <a:noFill/>
                </a:ln>
              </c:spPr>
              <c:txPr>
                <a:bodyPr/>
                <a:lstStyle/>
                <a:p>
                  <a:pPr>
                    <a:defRPr sz="700" b="0" i="0" u="none" strike="noStrike" baseline="0">
                      <a:solidFill>
                        <a:srgbClr val="333333"/>
                      </a:solidFill>
                      <a:latin typeface="Arial"/>
                      <a:ea typeface="Arial"/>
                      <a:cs typeface="Arial"/>
                    </a:defRPr>
                  </a:pPr>
                  <a:endParaRPr lang="pt-PT"/>
                </a:p>
              </c:txPr>
            </c:dLbl>
            <c:dLbl>
              <c:idx val="6"/>
              <c:numFmt formatCode="#,##0" sourceLinked="0"/>
              <c:spPr>
                <a:noFill/>
                <a:ln w="25400">
                  <a:noFill/>
                </a:ln>
              </c:spPr>
              <c:txPr>
                <a:bodyPr/>
                <a:lstStyle/>
                <a:p>
                  <a:pPr>
                    <a:defRPr sz="700" b="0" i="0" u="none" strike="noStrike" baseline="0">
                      <a:solidFill>
                        <a:srgbClr val="333333"/>
                      </a:solidFill>
                      <a:latin typeface="Arial"/>
                      <a:ea typeface="Arial"/>
                      <a:cs typeface="Arial"/>
                    </a:defRPr>
                  </a:pPr>
                  <a:endParaRPr lang="pt-PT"/>
                </a:p>
              </c:txPr>
            </c:dLbl>
            <c:dLbl>
              <c:idx val="7"/>
              <c:numFmt formatCode="#,##0" sourceLinked="0"/>
              <c:spPr>
                <a:noFill/>
                <a:ln w="25400">
                  <a:noFill/>
                </a:ln>
              </c:spPr>
              <c:txPr>
                <a:bodyPr/>
                <a:lstStyle/>
                <a:p>
                  <a:pPr>
                    <a:defRPr sz="700" b="0" i="0" u="none" strike="noStrike" baseline="0">
                      <a:solidFill>
                        <a:srgbClr val="333333"/>
                      </a:solidFill>
                      <a:latin typeface="Arial"/>
                      <a:ea typeface="Arial"/>
                      <a:cs typeface="Arial"/>
                    </a:defRPr>
                  </a:pPr>
                  <a:endParaRPr lang="pt-PT"/>
                </a:p>
              </c:txPr>
            </c:dLbl>
            <c:dLbl>
              <c:idx val="8"/>
              <c:numFmt formatCode="#,##0" sourceLinked="0"/>
              <c:spPr>
                <a:noFill/>
                <a:ln w="25400">
                  <a:noFill/>
                </a:ln>
              </c:spPr>
              <c:txPr>
                <a:bodyPr/>
                <a:lstStyle/>
                <a:p>
                  <a:pPr>
                    <a:defRPr sz="700" b="0" i="0" u="none" strike="noStrike" baseline="0">
                      <a:solidFill>
                        <a:srgbClr val="333333"/>
                      </a:solidFill>
                      <a:latin typeface="Arial"/>
                      <a:ea typeface="Arial"/>
                      <a:cs typeface="Arial"/>
                    </a:defRPr>
                  </a:pPr>
                  <a:endParaRPr lang="pt-PT"/>
                </a:p>
              </c:txPr>
            </c:dLbl>
            <c:dLbl>
              <c:idx val="9"/>
              <c:numFmt formatCode="#,##0" sourceLinked="0"/>
              <c:spPr>
                <a:noFill/>
                <a:ln w="25400">
                  <a:noFill/>
                </a:ln>
              </c:spPr>
              <c:txPr>
                <a:bodyPr/>
                <a:lstStyle/>
                <a:p>
                  <a:pPr>
                    <a:defRPr sz="700" b="0" i="0" u="none" strike="noStrike" baseline="0">
                      <a:solidFill>
                        <a:srgbClr val="333333"/>
                      </a:solidFill>
                      <a:latin typeface="Arial"/>
                      <a:ea typeface="Arial"/>
                      <a:cs typeface="Arial"/>
                    </a:defRPr>
                  </a:pPr>
                  <a:endParaRPr lang="pt-PT"/>
                </a:p>
              </c:txPr>
            </c:dLbl>
            <c:dLbl>
              <c:idx val="10"/>
              <c:numFmt formatCode="#,##0" sourceLinked="0"/>
              <c:spPr>
                <a:noFill/>
                <a:ln w="25400">
                  <a:noFill/>
                </a:ln>
              </c:spPr>
              <c:txPr>
                <a:bodyPr/>
                <a:lstStyle/>
                <a:p>
                  <a:pPr>
                    <a:defRPr sz="700" b="0" i="0" u="none" strike="noStrike" baseline="0">
                      <a:solidFill>
                        <a:srgbClr val="333333"/>
                      </a:solidFill>
                      <a:latin typeface="Arial"/>
                      <a:ea typeface="Arial"/>
                      <a:cs typeface="Arial"/>
                    </a:defRPr>
                  </a:pPr>
                  <a:endParaRPr lang="pt-PT"/>
                </a:p>
              </c:txPr>
            </c:dLbl>
            <c:dLbl>
              <c:idx val="11"/>
              <c:numFmt formatCode="#,##0" sourceLinked="0"/>
              <c:spPr>
                <a:noFill/>
                <a:ln w="25400">
                  <a:noFill/>
                </a:ln>
              </c:spPr>
              <c:txPr>
                <a:bodyPr/>
                <a:lstStyle/>
                <a:p>
                  <a:pPr>
                    <a:defRPr sz="700" b="0" i="0" u="none" strike="noStrike" baseline="0">
                      <a:solidFill>
                        <a:srgbClr val="333333"/>
                      </a:solidFill>
                      <a:latin typeface="Arial"/>
                      <a:ea typeface="Arial"/>
                      <a:cs typeface="Arial"/>
                    </a:defRPr>
                  </a:pPr>
                  <a:endParaRPr lang="pt-PT"/>
                </a:p>
              </c:txPr>
            </c:dLbl>
            <c:dLbl>
              <c:idx val="12"/>
              <c:numFmt formatCode="#,##0" sourceLinked="0"/>
              <c:spPr>
                <a:noFill/>
                <a:ln w="25400">
                  <a:noFill/>
                </a:ln>
              </c:spPr>
              <c:txPr>
                <a:bodyPr/>
                <a:lstStyle/>
                <a:p>
                  <a:pPr>
                    <a:defRPr sz="700" b="0" i="0" u="none" strike="noStrike" baseline="0">
                      <a:solidFill>
                        <a:srgbClr val="333333"/>
                      </a:solidFill>
                      <a:latin typeface="Arial"/>
                      <a:ea typeface="Arial"/>
                      <a:cs typeface="Arial"/>
                    </a:defRPr>
                  </a:pPr>
                  <a:endParaRPr lang="pt-PT"/>
                </a:p>
              </c:txPr>
            </c:dLbl>
            <c:dLbl>
              <c:idx val="13"/>
              <c:numFmt formatCode="#,##0" sourceLinked="0"/>
              <c:spPr>
                <a:noFill/>
                <a:ln w="25400">
                  <a:noFill/>
                </a:ln>
              </c:spPr>
              <c:txPr>
                <a:bodyPr/>
                <a:lstStyle/>
                <a:p>
                  <a:pPr>
                    <a:defRPr sz="700" b="0" i="0" u="none" strike="noStrike" baseline="0">
                      <a:solidFill>
                        <a:srgbClr val="333333"/>
                      </a:solidFill>
                      <a:latin typeface="Arial"/>
                      <a:ea typeface="Arial"/>
                      <a:cs typeface="Arial"/>
                    </a:defRPr>
                  </a:pPr>
                  <a:endParaRPr lang="pt-PT"/>
                </a:p>
              </c:txPr>
            </c:dLbl>
            <c:dLbl>
              <c:idx val="14"/>
              <c:numFmt formatCode="#,##0" sourceLinked="0"/>
              <c:spPr>
                <a:noFill/>
                <a:ln w="25400">
                  <a:noFill/>
                </a:ln>
              </c:spPr>
              <c:txPr>
                <a:bodyPr/>
                <a:lstStyle/>
                <a:p>
                  <a:pPr>
                    <a:defRPr sz="700" b="0" i="0" u="none" strike="noStrike" baseline="0">
                      <a:solidFill>
                        <a:srgbClr val="333333"/>
                      </a:solidFill>
                      <a:latin typeface="Arial"/>
                      <a:ea typeface="Arial"/>
                      <a:cs typeface="Arial"/>
                    </a:defRPr>
                  </a:pPr>
                  <a:endParaRPr lang="pt-PT"/>
                </a:p>
              </c:txPr>
            </c:dLbl>
            <c:dLbl>
              <c:idx val="15"/>
              <c:numFmt formatCode="#,##0" sourceLinked="0"/>
              <c:spPr>
                <a:noFill/>
                <a:ln w="25400">
                  <a:noFill/>
                </a:ln>
              </c:spPr>
              <c:txPr>
                <a:bodyPr/>
                <a:lstStyle/>
                <a:p>
                  <a:pPr>
                    <a:defRPr sz="700" b="0" i="0" u="none" strike="noStrike" baseline="0">
                      <a:solidFill>
                        <a:srgbClr val="333333"/>
                      </a:solidFill>
                      <a:latin typeface="Arial"/>
                      <a:ea typeface="Arial"/>
                      <a:cs typeface="Arial"/>
                    </a:defRPr>
                  </a:pPr>
                  <a:endParaRPr lang="pt-PT"/>
                </a:p>
              </c:txPr>
            </c:dLbl>
            <c:dLbl>
              <c:idx val="16"/>
              <c:numFmt formatCode="#,##0" sourceLinked="0"/>
              <c:spPr>
                <a:noFill/>
                <a:ln w="25400">
                  <a:noFill/>
                </a:ln>
              </c:spPr>
              <c:txPr>
                <a:bodyPr/>
                <a:lstStyle/>
                <a:p>
                  <a:pPr>
                    <a:defRPr sz="700" b="0" i="0" u="none" strike="noStrike" baseline="0">
                      <a:solidFill>
                        <a:srgbClr val="333333"/>
                      </a:solidFill>
                      <a:latin typeface="Arial"/>
                      <a:ea typeface="Arial"/>
                      <a:cs typeface="Arial"/>
                    </a:defRPr>
                  </a:pPr>
                  <a:endParaRPr lang="pt-PT"/>
                </a:p>
              </c:txPr>
            </c:dLbl>
            <c:dLbl>
              <c:idx val="17"/>
              <c:numFmt formatCode="#,##0" sourceLinked="0"/>
              <c:spPr>
                <a:noFill/>
                <a:ln w="25400">
                  <a:noFill/>
                </a:ln>
              </c:spPr>
              <c:txPr>
                <a:bodyPr/>
                <a:lstStyle/>
                <a:p>
                  <a:pPr>
                    <a:defRPr sz="700" b="0" i="0" u="none" strike="noStrike" baseline="0">
                      <a:solidFill>
                        <a:srgbClr val="333333"/>
                      </a:solidFill>
                      <a:latin typeface="Arial"/>
                      <a:ea typeface="Arial"/>
                      <a:cs typeface="Arial"/>
                    </a:defRPr>
                  </a:pPr>
                  <a:endParaRPr lang="pt-PT"/>
                </a:p>
              </c:txPr>
            </c:dLbl>
            <c:dLbl>
              <c:idx val="18"/>
              <c:numFmt formatCode="#,##0" sourceLinked="0"/>
              <c:spPr>
                <a:noFill/>
                <a:ln w="25400">
                  <a:noFill/>
                </a:ln>
              </c:spPr>
              <c:txPr>
                <a:bodyPr/>
                <a:lstStyle/>
                <a:p>
                  <a:pPr>
                    <a:defRPr sz="700" b="0" i="0" u="none" strike="noStrike" baseline="0">
                      <a:solidFill>
                        <a:srgbClr val="333333"/>
                      </a:solidFill>
                      <a:latin typeface="Arial"/>
                      <a:ea typeface="Arial"/>
                      <a:cs typeface="Arial"/>
                    </a:defRPr>
                  </a:pPr>
                  <a:endParaRPr lang="pt-PT"/>
                </a:p>
              </c:txPr>
            </c:dLbl>
            <c:dLbl>
              <c:idx val="19"/>
              <c:numFmt formatCode="#,##0" sourceLinked="0"/>
              <c:spPr>
                <a:noFill/>
                <a:ln w="25400">
                  <a:noFill/>
                </a:ln>
              </c:spPr>
              <c:txPr>
                <a:bodyPr/>
                <a:lstStyle/>
                <a:p>
                  <a:pPr>
                    <a:defRPr sz="700" b="0" i="0" u="none" strike="noStrike" baseline="0">
                      <a:solidFill>
                        <a:srgbClr val="333333"/>
                      </a:solidFill>
                      <a:latin typeface="Arial"/>
                      <a:ea typeface="Arial"/>
                      <a:cs typeface="Arial"/>
                    </a:defRPr>
                  </a:pPr>
                  <a:endParaRPr lang="pt-PT"/>
                </a:p>
              </c:txPr>
            </c:dLbl>
            <c:numFmt formatCode="#,##0" sourceLinked="0"/>
            <c:spPr>
              <a:noFill/>
              <a:ln w="25400">
                <a:noFill/>
              </a:ln>
            </c:spPr>
            <c:txPr>
              <a:bodyPr/>
              <a:lstStyle/>
              <a:p>
                <a:pPr>
                  <a:defRPr sz="700" b="0" i="0" u="none" strike="noStrike" baseline="0">
                    <a:solidFill>
                      <a:srgbClr val="969696"/>
                    </a:solidFill>
                    <a:latin typeface="Arial"/>
                    <a:ea typeface="Arial"/>
                    <a:cs typeface="Arial"/>
                  </a:defRPr>
                </a:pPr>
                <a:endParaRPr lang="pt-PT"/>
              </a:p>
            </c:txPr>
            <c:dLblPos val="outEnd"/>
            <c:showVal val="1"/>
          </c:dLbls>
          <c:cat>
            <c:strLit>
              <c:ptCount val="2"/>
              <c:pt idx="0">
                <c:v> Feminino  </c:v>
              </c:pt>
              <c:pt idx="1">
                <c:v> Masculino  </c:v>
              </c:pt>
            </c:strLit>
          </c:cat>
          <c:val>
            <c:numLit>
              <c:formatCode>General</c:formatCode>
              <c:ptCount val="2"/>
            </c:numLit>
          </c:val>
        </c:ser>
        <c:gapWidth val="40"/>
        <c:axId val="105457152"/>
        <c:axId val="105458688"/>
      </c:barChart>
      <c:catAx>
        <c:axId val="105457152"/>
        <c:scaling>
          <c:orientation val="minMax"/>
        </c:scaling>
        <c:axPos val="l"/>
        <c:numFmt formatCode="General" sourceLinked="1"/>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105458688"/>
        <c:crossesAt val="0"/>
        <c:auto val="1"/>
        <c:lblAlgn val="ctr"/>
        <c:lblOffset val="100"/>
        <c:tickLblSkip val="1"/>
        <c:tickMarkSkip val="1"/>
      </c:catAx>
      <c:valAx>
        <c:axId val="105458688"/>
        <c:scaling>
          <c:orientation val="minMax"/>
          <c:max val="250000"/>
          <c:min val="0"/>
        </c:scaling>
        <c:delete val="1"/>
        <c:axPos val="b"/>
        <c:majorGridlines>
          <c:spPr>
            <a:ln w="3175">
              <a:solidFill>
                <a:srgbClr val="FFF2E5"/>
              </a:solidFill>
              <a:prstDash val="sysDash"/>
            </a:ln>
          </c:spPr>
        </c:majorGridlines>
        <c:numFmt formatCode="General" sourceLinked="1"/>
        <c:tickLblPos val="none"/>
        <c:crossAx val="105457152"/>
        <c:crosses val="autoZero"/>
        <c:crossBetween val="between"/>
        <c:majorUnit val="50000"/>
        <c:minorUnit val="50000"/>
      </c:valAx>
      <c:spPr>
        <a:gradFill rotWithShape="0">
          <a:gsLst>
            <a:gs pos="0">
              <a:srgbClr val="FFF2E5"/>
            </a:gs>
            <a:gs pos="100000">
              <a:srgbClr val="FFF2E5">
                <a:gamma/>
                <a:tint val="0"/>
                <a:invGamma/>
              </a:srgbClr>
            </a:gs>
          </a:gsLst>
          <a:lin ang="5400000" scaled="1"/>
        </a:gradFill>
        <a:ln w="25400">
          <a:noFill/>
        </a:ln>
      </c:spPr>
    </c:plotArea>
    <c:plotVisOnly val="1"/>
    <c:dispBlanksAs val="gap"/>
  </c:chart>
  <c:spPr>
    <a:solidFill>
      <a:srgbClr val="FFF2E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700" b="0" i="0" u="none" strike="noStrike" baseline="0">
                <a:solidFill>
                  <a:srgbClr val="333333"/>
                </a:solidFill>
                <a:latin typeface="Arial"/>
                <a:ea typeface="Arial"/>
                <a:cs typeface="Arial"/>
              </a:defRPr>
            </a:pPr>
            <a:r>
              <a:rPr lang="pt-PT" sz="700" b="1" i="0" u="none" strike="noStrike" baseline="0">
                <a:solidFill>
                  <a:srgbClr val="333333"/>
                </a:solidFill>
                <a:latin typeface="Arial"/>
                <a:cs typeface="Arial"/>
              </a:rPr>
              <a:t>… por escalão de rendimento </a:t>
            </a:r>
            <a:r>
              <a:rPr lang="pt-PT" sz="700" b="0" i="0" u="none" strike="noStrike" baseline="0">
                <a:solidFill>
                  <a:srgbClr val="333333"/>
                </a:solidFill>
                <a:latin typeface="Arial"/>
                <a:cs typeface="Arial"/>
              </a:rPr>
              <a:t>(euros)</a:t>
            </a:r>
          </a:p>
        </c:rich>
      </c:tx>
      <c:layout>
        <c:manualLayout>
          <c:xMode val="edge"/>
          <c:yMode val="edge"/>
          <c:x val="0.13545836890870569"/>
          <c:y val="2.659575929972104E-2"/>
        </c:manualLayout>
      </c:layout>
      <c:spPr>
        <a:noFill/>
        <a:ln w="25400">
          <a:noFill/>
        </a:ln>
      </c:spPr>
    </c:title>
    <c:plotArea>
      <c:layout>
        <c:manualLayout>
          <c:layoutTarget val="inner"/>
          <c:xMode val="edge"/>
          <c:yMode val="edge"/>
          <c:x val="0.35189155572420938"/>
          <c:y val="0.14594594594595633"/>
          <c:w val="0.67361519569091965"/>
          <c:h val="0.8324324324324327"/>
        </c:manualLayout>
      </c:layout>
      <c:barChart>
        <c:barDir val="bar"/>
        <c:grouping val="clustered"/>
        <c:ser>
          <c:idx val="0"/>
          <c:order val="0"/>
          <c:tx>
            <c:v>escalão de rendimento</c:v>
          </c:tx>
          <c:spPr>
            <a:solidFill>
              <a:srgbClr val="C0C0C0"/>
            </a:solidFill>
            <a:ln w="12700">
              <a:solidFill>
                <a:srgbClr val="808080"/>
              </a:solidFill>
              <a:prstDash val="solid"/>
            </a:ln>
          </c:spPr>
          <c:dLbls>
            <c:dLbl>
              <c:idx val="0"/>
              <c:layout>
                <c:manualLayout>
                  <c:x val="-7.0038910505841375E-3"/>
                  <c:y val="-3.9548779806779892E-3"/>
                </c:manualLayout>
              </c:layout>
              <c:numFmt formatCode="#,##0" sourceLinked="0"/>
              <c:spPr>
                <a:noFill/>
                <a:ln w="25400">
                  <a:noFill/>
                </a:ln>
              </c:spPr>
              <c:txPr>
                <a:bodyPr/>
                <a:lstStyle/>
                <a:p>
                  <a:pPr>
                    <a:defRPr sz="700" b="0" i="0" u="none" strike="noStrike" baseline="0">
                      <a:solidFill>
                        <a:srgbClr val="333333"/>
                      </a:solidFill>
                      <a:latin typeface="Arial"/>
                      <a:ea typeface="Arial"/>
                      <a:cs typeface="Arial"/>
                    </a:defRPr>
                  </a:pPr>
                  <a:endParaRPr lang="pt-PT"/>
                </a:p>
              </c:txPr>
              <c:dLblPos val="outEnd"/>
              <c:showVal val="1"/>
            </c:dLbl>
            <c:dLbl>
              <c:idx val="1"/>
              <c:numFmt formatCode="#,##0" sourceLinked="0"/>
              <c:spPr>
                <a:noFill/>
                <a:ln w="25400">
                  <a:noFill/>
                </a:ln>
              </c:spPr>
              <c:txPr>
                <a:bodyPr/>
                <a:lstStyle/>
                <a:p>
                  <a:pPr>
                    <a:defRPr sz="700" b="0" i="0" u="none" strike="noStrike" baseline="0">
                      <a:solidFill>
                        <a:srgbClr val="333333"/>
                      </a:solidFill>
                      <a:latin typeface="Arial"/>
                      <a:ea typeface="Arial"/>
                      <a:cs typeface="Arial"/>
                    </a:defRPr>
                  </a:pPr>
                  <a:endParaRPr lang="pt-PT"/>
                </a:p>
              </c:txPr>
            </c:dLbl>
            <c:dLbl>
              <c:idx val="2"/>
              <c:numFmt formatCode="#,##0" sourceLinked="0"/>
              <c:spPr>
                <a:noFill/>
                <a:ln w="25400">
                  <a:noFill/>
                </a:ln>
              </c:spPr>
              <c:txPr>
                <a:bodyPr/>
                <a:lstStyle/>
                <a:p>
                  <a:pPr>
                    <a:defRPr sz="700" b="0" i="0" u="none" strike="noStrike" baseline="0">
                      <a:solidFill>
                        <a:srgbClr val="333333"/>
                      </a:solidFill>
                      <a:latin typeface="Arial"/>
                      <a:ea typeface="Arial"/>
                      <a:cs typeface="Arial"/>
                    </a:defRPr>
                  </a:pPr>
                  <a:endParaRPr lang="pt-PT"/>
                </a:p>
              </c:txPr>
            </c:dLbl>
            <c:dLbl>
              <c:idx val="3"/>
              <c:numFmt formatCode="#,##0" sourceLinked="0"/>
              <c:spPr>
                <a:noFill/>
                <a:ln w="25400">
                  <a:noFill/>
                </a:ln>
              </c:spPr>
              <c:txPr>
                <a:bodyPr/>
                <a:lstStyle/>
                <a:p>
                  <a:pPr>
                    <a:defRPr sz="700" b="0" i="0" u="none" strike="noStrike" baseline="0">
                      <a:solidFill>
                        <a:srgbClr val="333333"/>
                      </a:solidFill>
                      <a:latin typeface="Arial"/>
                      <a:ea typeface="Arial"/>
                      <a:cs typeface="Arial"/>
                    </a:defRPr>
                  </a:pPr>
                  <a:endParaRPr lang="pt-PT"/>
                </a:p>
              </c:txPr>
            </c:dLbl>
            <c:dLbl>
              <c:idx val="4"/>
              <c:numFmt formatCode="#,##0" sourceLinked="0"/>
              <c:spPr>
                <a:noFill/>
                <a:ln w="25400">
                  <a:noFill/>
                </a:ln>
              </c:spPr>
              <c:txPr>
                <a:bodyPr/>
                <a:lstStyle/>
                <a:p>
                  <a:pPr>
                    <a:defRPr sz="700" b="0" i="0" u="none" strike="noStrike" baseline="0">
                      <a:solidFill>
                        <a:srgbClr val="333333"/>
                      </a:solidFill>
                      <a:latin typeface="Arial"/>
                      <a:ea typeface="Arial"/>
                      <a:cs typeface="Arial"/>
                    </a:defRPr>
                  </a:pPr>
                  <a:endParaRPr lang="pt-PT"/>
                </a:p>
              </c:txPr>
            </c:dLbl>
            <c:dLbl>
              <c:idx val="5"/>
              <c:numFmt formatCode="#,##0" sourceLinked="0"/>
              <c:spPr>
                <a:noFill/>
                <a:ln w="25400">
                  <a:noFill/>
                </a:ln>
              </c:spPr>
              <c:txPr>
                <a:bodyPr/>
                <a:lstStyle/>
                <a:p>
                  <a:pPr>
                    <a:defRPr sz="700" b="0" i="0" u="none" strike="noStrike" baseline="0">
                      <a:solidFill>
                        <a:srgbClr val="333333"/>
                      </a:solidFill>
                      <a:latin typeface="Arial"/>
                      <a:ea typeface="Arial"/>
                      <a:cs typeface="Arial"/>
                    </a:defRPr>
                  </a:pPr>
                  <a:endParaRPr lang="pt-PT"/>
                </a:p>
              </c:txPr>
            </c:dLbl>
            <c:dLbl>
              <c:idx val="6"/>
              <c:numFmt formatCode="#,##0" sourceLinked="0"/>
              <c:spPr>
                <a:noFill/>
                <a:ln w="25400">
                  <a:noFill/>
                </a:ln>
              </c:spPr>
              <c:txPr>
                <a:bodyPr/>
                <a:lstStyle/>
                <a:p>
                  <a:pPr>
                    <a:defRPr sz="700" b="0" i="0" u="none" strike="noStrike" baseline="0">
                      <a:solidFill>
                        <a:srgbClr val="333333"/>
                      </a:solidFill>
                      <a:latin typeface="Arial"/>
                      <a:ea typeface="Arial"/>
                      <a:cs typeface="Arial"/>
                    </a:defRPr>
                  </a:pPr>
                  <a:endParaRPr lang="pt-PT"/>
                </a:p>
              </c:txPr>
            </c:dLbl>
            <c:dLbl>
              <c:idx val="7"/>
              <c:numFmt formatCode="#,##0" sourceLinked="0"/>
              <c:spPr>
                <a:noFill/>
                <a:ln w="25400">
                  <a:noFill/>
                </a:ln>
              </c:spPr>
              <c:txPr>
                <a:bodyPr/>
                <a:lstStyle/>
                <a:p>
                  <a:pPr>
                    <a:defRPr sz="700" b="0" i="0" u="none" strike="noStrike" baseline="0">
                      <a:solidFill>
                        <a:srgbClr val="333333"/>
                      </a:solidFill>
                      <a:latin typeface="Arial"/>
                      <a:ea typeface="Arial"/>
                      <a:cs typeface="Arial"/>
                    </a:defRPr>
                  </a:pPr>
                  <a:endParaRPr lang="pt-PT"/>
                </a:p>
              </c:txPr>
            </c:dLbl>
            <c:dLbl>
              <c:idx val="8"/>
              <c:numFmt formatCode="#,##0" sourceLinked="0"/>
              <c:spPr>
                <a:noFill/>
                <a:ln w="25400">
                  <a:noFill/>
                </a:ln>
              </c:spPr>
              <c:txPr>
                <a:bodyPr/>
                <a:lstStyle/>
                <a:p>
                  <a:pPr>
                    <a:defRPr sz="700" b="0" i="0" u="none" strike="noStrike" baseline="0">
                      <a:solidFill>
                        <a:srgbClr val="333333"/>
                      </a:solidFill>
                      <a:latin typeface="Arial"/>
                      <a:ea typeface="Arial"/>
                      <a:cs typeface="Arial"/>
                    </a:defRPr>
                  </a:pPr>
                  <a:endParaRPr lang="pt-PT"/>
                </a:p>
              </c:txPr>
            </c:dLbl>
            <c:dLbl>
              <c:idx val="9"/>
              <c:numFmt formatCode="#,##0" sourceLinked="0"/>
              <c:spPr>
                <a:noFill/>
                <a:ln w="25400">
                  <a:noFill/>
                </a:ln>
              </c:spPr>
              <c:txPr>
                <a:bodyPr/>
                <a:lstStyle/>
                <a:p>
                  <a:pPr>
                    <a:defRPr sz="700" b="0" i="0" u="none" strike="noStrike" baseline="0">
                      <a:solidFill>
                        <a:srgbClr val="333333"/>
                      </a:solidFill>
                      <a:latin typeface="Arial"/>
                      <a:ea typeface="Arial"/>
                      <a:cs typeface="Arial"/>
                    </a:defRPr>
                  </a:pPr>
                  <a:endParaRPr lang="pt-PT"/>
                </a:p>
              </c:txPr>
            </c:dLbl>
            <c:dLbl>
              <c:idx val="10"/>
              <c:numFmt formatCode="#,##0" sourceLinked="0"/>
              <c:spPr>
                <a:noFill/>
                <a:ln w="25400">
                  <a:noFill/>
                </a:ln>
              </c:spPr>
              <c:txPr>
                <a:bodyPr/>
                <a:lstStyle/>
                <a:p>
                  <a:pPr>
                    <a:defRPr sz="700" b="0" i="0" u="none" strike="noStrike" baseline="0">
                      <a:solidFill>
                        <a:srgbClr val="333333"/>
                      </a:solidFill>
                      <a:latin typeface="Arial"/>
                      <a:ea typeface="Arial"/>
                      <a:cs typeface="Arial"/>
                    </a:defRPr>
                  </a:pPr>
                  <a:endParaRPr lang="pt-PT"/>
                </a:p>
              </c:txPr>
            </c:dLbl>
            <c:dLbl>
              <c:idx val="11"/>
              <c:numFmt formatCode="#,##0" sourceLinked="0"/>
              <c:spPr>
                <a:noFill/>
                <a:ln w="25400">
                  <a:noFill/>
                </a:ln>
              </c:spPr>
              <c:txPr>
                <a:bodyPr/>
                <a:lstStyle/>
                <a:p>
                  <a:pPr>
                    <a:defRPr sz="700" b="0" i="0" u="none" strike="noStrike" baseline="0">
                      <a:solidFill>
                        <a:srgbClr val="333333"/>
                      </a:solidFill>
                      <a:latin typeface="Arial"/>
                      <a:ea typeface="Arial"/>
                      <a:cs typeface="Arial"/>
                    </a:defRPr>
                  </a:pPr>
                  <a:endParaRPr lang="pt-PT"/>
                </a:p>
              </c:txPr>
            </c:dLbl>
            <c:dLbl>
              <c:idx val="12"/>
              <c:numFmt formatCode="#,##0" sourceLinked="0"/>
              <c:spPr>
                <a:noFill/>
                <a:ln w="25400">
                  <a:noFill/>
                </a:ln>
              </c:spPr>
              <c:txPr>
                <a:bodyPr/>
                <a:lstStyle/>
                <a:p>
                  <a:pPr>
                    <a:defRPr sz="700" b="0" i="0" u="none" strike="noStrike" baseline="0">
                      <a:solidFill>
                        <a:srgbClr val="333333"/>
                      </a:solidFill>
                      <a:latin typeface="Arial"/>
                      <a:ea typeface="Arial"/>
                      <a:cs typeface="Arial"/>
                    </a:defRPr>
                  </a:pPr>
                  <a:endParaRPr lang="pt-PT"/>
                </a:p>
              </c:txPr>
            </c:dLbl>
            <c:dLbl>
              <c:idx val="13"/>
              <c:numFmt formatCode="#,##0" sourceLinked="0"/>
              <c:spPr>
                <a:noFill/>
                <a:ln w="25400">
                  <a:noFill/>
                </a:ln>
              </c:spPr>
              <c:txPr>
                <a:bodyPr/>
                <a:lstStyle/>
                <a:p>
                  <a:pPr>
                    <a:defRPr sz="700" b="0" i="0" u="none" strike="noStrike" baseline="0">
                      <a:solidFill>
                        <a:srgbClr val="333333"/>
                      </a:solidFill>
                      <a:latin typeface="Arial"/>
                      <a:ea typeface="Arial"/>
                      <a:cs typeface="Arial"/>
                    </a:defRPr>
                  </a:pPr>
                  <a:endParaRPr lang="pt-PT"/>
                </a:p>
              </c:txPr>
            </c:dLbl>
            <c:dLbl>
              <c:idx val="14"/>
              <c:numFmt formatCode="#,##0" sourceLinked="0"/>
              <c:spPr>
                <a:noFill/>
                <a:ln w="25400">
                  <a:noFill/>
                </a:ln>
              </c:spPr>
              <c:txPr>
                <a:bodyPr/>
                <a:lstStyle/>
                <a:p>
                  <a:pPr>
                    <a:defRPr sz="700" b="0" i="0" u="none" strike="noStrike" baseline="0">
                      <a:solidFill>
                        <a:srgbClr val="333333"/>
                      </a:solidFill>
                      <a:latin typeface="Arial"/>
                      <a:ea typeface="Arial"/>
                      <a:cs typeface="Arial"/>
                    </a:defRPr>
                  </a:pPr>
                  <a:endParaRPr lang="pt-PT"/>
                </a:p>
              </c:txPr>
            </c:dLbl>
            <c:dLbl>
              <c:idx val="15"/>
              <c:numFmt formatCode="#,##0" sourceLinked="0"/>
              <c:spPr>
                <a:noFill/>
                <a:ln w="25400">
                  <a:noFill/>
                </a:ln>
              </c:spPr>
              <c:txPr>
                <a:bodyPr/>
                <a:lstStyle/>
                <a:p>
                  <a:pPr>
                    <a:defRPr sz="700" b="0" i="0" u="none" strike="noStrike" baseline="0">
                      <a:solidFill>
                        <a:srgbClr val="333333"/>
                      </a:solidFill>
                      <a:latin typeface="Arial"/>
                      <a:ea typeface="Arial"/>
                      <a:cs typeface="Arial"/>
                    </a:defRPr>
                  </a:pPr>
                  <a:endParaRPr lang="pt-PT"/>
                </a:p>
              </c:txPr>
            </c:dLbl>
            <c:dLbl>
              <c:idx val="16"/>
              <c:numFmt formatCode="#,##0" sourceLinked="0"/>
              <c:spPr>
                <a:noFill/>
                <a:ln w="25400">
                  <a:noFill/>
                </a:ln>
              </c:spPr>
              <c:txPr>
                <a:bodyPr/>
                <a:lstStyle/>
                <a:p>
                  <a:pPr>
                    <a:defRPr sz="700" b="0" i="0" u="none" strike="noStrike" baseline="0">
                      <a:solidFill>
                        <a:srgbClr val="333333"/>
                      </a:solidFill>
                      <a:latin typeface="Arial"/>
                      <a:ea typeface="Arial"/>
                      <a:cs typeface="Arial"/>
                    </a:defRPr>
                  </a:pPr>
                  <a:endParaRPr lang="pt-PT"/>
                </a:p>
              </c:txPr>
            </c:dLbl>
            <c:dLbl>
              <c:idx val="17"/>
              <c:numFmt formatCode="#,##0" sourceLinked="0"/>
              <c:spPr>
                <a:noFill/>
                <a:ln w="25400">
                  <a:noFill/>
                </a:ln>
              </c:spPr>
              <c:txPr>
                <a:bodyPr/>
                <a:lstStyle/>
                <a:p>
                  <a:pPr>
                    <a:defRPr sz="700" b="0" i="0" u="none" strike="noStrike" baseline="0">
                      <a:solidFill>
                        <a:srgbClr val="333333"/>
                      </a:solidFill>
                      <a:latin typeface="Arial"/>
                      <a:ea typeface="Arial"/>
                      <a:cs typeface="Arial"/>
                    </a:defRPr>
                  </a:pPr>
                  <a:endParaRPr lang="pt-PT"/>
                </a:p>
              </c:txPr>
            </c:dLbl>
            <c:dLbl>
              <c:idx val="18"/>
              <c:numFmt formatCode="#,##0" sourceLinked="0"/>
              <c:spPr>
                <a:noFill/>
                <a:ln w="25400">
                  <a:noFill/>
                </a:ln>
              </c:spPr>
              <c:txPr>
                <a:bodyPr/>
                <a:lstStyle/>
                <a:p>
                  <a:pPr>
                    <a:defRPr sz="700" b="0" i="0" u="none" strike="noStrike" baseline="0">
                      <a:solidFill>
                        <a:srgbClr val="333333"/>
                      </a:solidFill>
                      <a:latin typeface="Arial"/>
                      <a:ea typeface="Arial"/>
                      <a:cs typeface="Arial"/>
                    </a:defRPr>
                  </a:pPr>
                  <a:endParaRPr lang="pt-PT"/>
                </a:p>
              </c:txPr>
            </c:dLbl>
            <c:dLbl>
              <c:idx val="19"/>
              <c:numFmt formatCode="#,##0" sourceLinked="0"/>
              <c:spPr>
                <a:noFill/>
                <a:ln w="25400">
                  <a:noFill/>
                </a:ln>
              </c:spPr>
              <c:txPr>
                <a:bodyPr/>
                <a:lstStyle/>
                <a:p>
                  <a:pPr>
                    <a:defRPr sz="700" b="0" i="0" u="none" strike="noStrike" baseline="0">
                      <a:solidFill>
                        <a:srgbClr val="333333"/>
                      </a:solidFill>
                      <a:latin typeface="Arial"/>
                      <a:ea typeface="Arial"/>
                      <a:cs typeface="Arial"/>
                    </a:defRPr>
                  </a:pPr>
                  <a:endParaRPr lang="pt-PT"/>
                </a:p>
              </c:txPr>
            </c:dLbl>
            <c:numFmt formatCode="#,##0" sourceLinked="0"/>
            <c:spPr>
              <a:noFill/>
              <a:ln w="25400">
                <a:noFill/>
              </a:ln>
            </c:spPr>
            <c:txPr>
              <a:bodyPr/>
              <a:lstStyle/>
              <a:p>
                <a:pPr>
                  <a:defRPr sz="700" b="0" i="0" u="none" strike="noStrike" baseline="0">
                    <a:solidFill>
                      <a:srgbClr val="969696"/>
                    </a:solidFill>
                    <a:latin typeface="Arial"/>
                    <a:ea typeface="Arial"/>
                    <a:cs typeface="Arial"/>
                  </a:defRPr>
                </a:pPr>
                <a:endParaRPr lang="pt-PT"/>
              </a:p>
            </c:txPr>
            <c:dLblPos val="outEnd"/>
            <c:showVal val="1"/>
          </c:dLbls>
          <c:cat>
            <c:strLit>
              <c:ptCount val="10"/>
              <c:pt idx="0">
                <c:v>sem rendimentos</c:v>
              </c:pt>
              <c:pt idx="1">
                <c:v> &lt; 50€  </c:v>
              </c:pt>
              <c:pt idx="2">
                <c:v> 50€ a 100€  </c:v>
              </c:pt>
              <c:pt idx="3">
                <c:v> 100€ a 200€  </c:v>
              </c:pt>
              <c:pt idx="4">
                <c:v> 200€ a 300€  </c:v>
              </c:pt>
              <c:pt idx="5">
                <c:v> 300€ a 400€  </c:v>
              </c:pt>
              <c:pt idx="6">
                <c:v> 400€ a 500€  </c:v>
              </c:pt>
              <c:pt idx="7">
                <c:v> 500€ a 600€  </c:v>
              </c:pt>
              <c:pt idx="8">
                <c:v> 600€ a 700€  </c:v>
              </c:pt>
              <c:pt idx="9">
                <c:v> &gt; 700€  </c:v>
              </c:pt>
            </c:strLit>
          </c:cat>
          <c:val>
            <c:numLit>
              <c:formatCode>General</c:formatCode>
              <c:ptCount val="10"/>
            </c:numLit>
          </c:val>
        </c:ser>
        <c:gapWidth val="30"/>
        <c:axId val="119324672"/>
        <c:axId val="119326208"/>
      </c:barChart>
      <c:catAx>
        <c:axId val="119324672"/>
        <c:scaling>
          <c:orientation val="minMax"/>
        </c:scaling>
        <c:axPos val="l"/>
        <c:numFmt formatCode="General" sourceLinked="1"/>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119326208"/>
        <c:crossesAt val="0"/>
        <c:auto val="1"/>
        <c:lblAlgn val="ctr"/>
        <c:lblOffset val="100"/>
        <c:tickLblSkip val="1"/>
        <c:tickMarkSkip val="1"/>
      </c:catAx>
      <c:valAx>
        <c:axId val="119326208"/>
        <c:scaling>
          <c:orientation val="minMax"/>
          <c:max val="50000"/>
          <c:min val="0"/>
        </c:scaling>
        <c:delete val="1"/>
        <c:axPos val="b"/>
        <c:majorGridlines>
          <c:spPr>
            <a:ln w="3175">
              <a:solidFill>
                <a:srgbClr val="FFF2E5"/>
              </a:solidFill>
              <a:prstDash val="sysDash"/>
            </a:ln>
          </c:spPr>
        </c:majorGridlines>
        <c:numFmt formatCode="General" sourceLinked="1"/>
        <c:tickLblPos val="none"/>
        <c:crossAx val="119324672"/>
        <c:crosses val="autoZero"/>
        <c:crossBetween val="between"/>
        <c:majorUnit val="20000"/>
        <c:minorUnit val="20000"/>
      </c:valAx>
      <c:spPr>
        <a:gradFill rotWithShape="0">
          <a:gsLst>
            <a:gs pos="0">
              <a:srgbClr val="FFF2E5"/>
            </a:gs>
            <a:gs pos="100000">
              <a:srgbClr val="FFF2E5">
                <a:gamma/>
                <a:tint val="0"/>
                <a:invGamma/>
              </a:srgbClr>
            </a:gs>
          </a:gsLst>
          <a:lin ang="5400000" scaled="1"/>
        </a:gradFill>
        <a:ln w="25400">
          <a:noFill/>
        </a:ln>
      </c:spPr>
    </c:plotArea>
    <c:plotVisOnly val="1"/>
    <c:dispBlanksAs val="gap"/>
  </c:chart>
  <c:spPr>
    <a:solidFill>
      <a:srgbClr val="FFF2E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700" b="0" i="0" u="none" strike="noStrike" baseline="0">
                <a:solidFill>
                  <a:schemeClr val="tx2"/>
                </a:solidFill>
                <a:latin typeface="Arial"/>
                <a:ea typeface="Arial"/>
                <a:cs typeface="Arial"/>
              </a:defRPr>
            </a:pPr>
            <a:r>
              <a:rPr lang="pt-PT" sz="700" b="1" i="0" u="none" strike="noStrike" baseline="0">
                <a:solidFill>
                  <a:schemeClr val="tx2"/>
                </a:solidFill>
                <a:latin typeface="Arial"/>
                <a:cs typeface="Arial"/>
              </a:rPr>
              <a:t>… por escalão de rendimento </a:t>
            </a:r>
            <a:r>
              <a:rPr lang="pt-PT" sz="700" b="0" i="0" u="none" strike="noStrike" baseline="0">
                <a:solidFill>
                  <a:schemeClr val="tx2"/>
                </a:solidFill>
                <a:latin typeface="Arial"/>
                <a:cs typeface="Arial"/>
              </a:rPr>
              <a:t>(euros)</a:t>
            </a:r>
          </a:p>
        </c:rich>
      </c:tx>
      <c:layout>
        <c:manualLayout>
          <c:xMode val="edge"/>
          <c:yMode val="edge"/>
          <c:x val="0.13545836890870569"/>
          <c:y val="2.659575929972104E-2"/>
        </c:manualLayout>
      </c:layout>
      <c:spPr>
        <a:noFill/>
        <a:ln w="25400">
          <a:noFill/>
        </a:ln>
      </c:spPr>
    </c:title>
    <c:plotArea>
      <c:layout>
        <c:manualLayout>
          <c:layoutTarget val="inner"/>
          <c:xMode val="edge"/>
          <c:yMode val="edge"/>
          <c:x val="0.35189155572420938"/>
          <c:y val="0.145945945945956"/>
          <c:w val="0.67361519569091965"/>
          <c:h val="0.8324324324324327"/>
        </c:manualLayout>
      </c:layout>
      <c:barChart>
        <c:barDir val="bar"/>
        <c:grouping val="clustered"/>
        <c:ser>
          <c:idx val="0"/>
          <c:order val="0"/>
          <c:spPr>
            <a:solidFill>
              <a:srgbClr val="C0C0C0"/>
            </a:solidFill>
            <a:ln w="12700">
              <a:solidFill>
                <a:srgbClr val="808080"/>
              </a:solidFill>
              <a:prstDash val="solid"/>
            </a:ln>
          </c:spPr>
          <c:dLbls>
            <c:dLbl>
              <c:idx val="0"/>
              <c:layout>
                <c:manualLayout>
                  <c:x val="-7.0038910505841141E-3"/>
                  <c:y val="-3.9548779806779892E-3"/>
                </c:manualLayout>
              </c:layout>
              <c:dLblPos val="outEnd"/>
              <c:showVal val="1"/>
            </c:dLbl>
            <c:numFmt formatCode="#,##0" sourceLinked="0"/>
            <c:spPr>
              <a:noFill/>
              <a:ln w="25400">
                <a:noFill/>
              </a:ln>
            </c:spPr>
            <c:txPr>
              <a:bodyPr/>
              <a:lstStyle/>
              <a:p>
                <a:pPr>
                  <a:defRPr sz="700" b="0" i="0" u="none" strike="noStrike" baseline="0">
                    <a:solidFill>
                      <a:schemeClr val="tx2"/>
                    </a:solidFill>
                    <a:latin typeface="Arial"/>
                    <a:ea typeface="Arial"/>
                    <a:cs typeface="Arial"/>
                  </a:defRPr>
                </a:pPr>
                <a:endParaRPr lang="pt-PT"/>
              </a:p>
            </c:txPr>
            <c:dLblPos val="outEnd"/>
            <c:showVal val="1"/>
          </c:dLbls>
          <c:cat>
            <c:strLit>
              <c:ptCount val="10"/>
              <c:pt idx="0">
                <c:v>sem rendimentos</c:v>
              </c:pt>
              <c:pt idx="1">
                <c:v> &lt; 50€  </c:v>
              </c:pt>
              <c:pt idx="2">
                <c:v> 50€ a 100€  </c:v>
              </c:pt>
              <c:pt idx="3">
                <c:v> 100€ a 200€  </c:v>
              </c:pt>
              <c:pt idx="4">
                <c:v> 200€ a 300€  </c:v>
              </c:pt>
              <c:pt idx="5">
                <c:v> 300€ a 400€  </c:v>
              </c:pt>
              <c:pt idx="6">
                <c:v> 400€ a 500€  </c:v>
              </c:pt>
              <c:pt idx="7">
                <c:v> 500€ a 600€  </c:v>
              </c:pt>
              <c:pt idx="8">
                <c:v> 600€ a 700€  </c:v>
              </c:pt>
              <c:pt idx="9">
                <c:v> &gt; 700€  </c:v>
              </c:pt>
            </c:strLit>
          </c:cat>
          <c:val>
            <c:numLit>
              <c:formatCode>General</c:formatCode>
              <c:ptCount val="10"/>
              <c:pt idx="0">
                <c:v>40380</c:v>
              </c:pt>
              <c:pt idx="1">
                <c:v>19146</c:v>
              </c:pt>
              <c:pt idx="2">
                <c:v>7936</c:v>
              </c:pt>
              <c:pt idx="3">
                <c:v>13290</c:v>
              </c:pt>
              <c:pt idx="4">
                <c:v>8899</c:v>
              </c:pt>
              <c:pt idx="5">
                <c:v>4964</c:v>
              </c:pt>
              <c:pt idx="6">
                <c:v>5268</c:v>
              </c:pt>
              <c:pt idx="7">
                <c:v>2715</c:v>
              </c:pt>
              <c:pt idx="8">
                <c:v>1238</c:v>
              </c:pt>
              <c:pt idx="9">
                <c:v>8144</c:v>
              </c:pt>
            </c:numLit>
          </c:val>
        </c:ser>
        <c:gapWidth val="30"/>
        <c:axId val="149169664"/>
        <c:axId val="149171200"/>
      </c:barChart>
      <c:catAx>
        <c:axId val="149169664"/>
        <c:scaling>
          <c:orientation val="minMax"/>
        </c:scaling>
        <c:axPos val="l"/>
        <c:numFmt formatCode="General" sourceLinked="1"/>
        <c:tickLblPos val="nextTo"/>
        <c:spPr>
          <a:ln w="9525">
            <a:noFill/>
          </a:ln>
        </c:spPr>
        <c:txPr>
          <a:bodyPr rot="0" vert="horz"/>
          <a:lstStyle/>
          <a:p>
            <a:pPr>
              <a:defRPr sz="600" b="0" i="0" u="none" strike="noStrike" baseline="0">
                <a:solidFill>
                  <a:schemeClr val="tx2"/>
                </a:solidFill>
                <a:latin typeface="Arial"/>
                <a:ea typeface="Arial"/>
                <a:cs typeface="Arial"/>
              </a:defRPr>
            </a:pPr>
            <a:endParaRPr lang="pt-PT"/>
          </a:p>
        </c:txPr>
        <c:crossAx val="149171200"/>
        <c:crossesAt val="0"/>
        <c:auto val="1"/>
        <c:lblAlgn val="ctr"/>
        <c:lblOffset val="100"/>
        <c:tickLblSkip val="1"/>
        <c:tickMarkSkip val="1"/>
      </c:catAx>
      <c:valAx>
        <c:axId val="149171200"/>
        <c:scaling>
          <c:orientation val="minMax"/>
          <c:max val="50000"/>
          <c:min val="0"/>
        </c:scaling>
        <c:delete val="1"/>
        <c:axPos val="b"/>
        <c:majorGridlines>
          <c:spPr>
            <a:ln w="3175">
              <a:solidFill>
                <a:srgbClr val="FFF2E5"/>
              </a:solidFill>
              <a:prstDash val="sysDash"/>
            </a:ln>
          </c:spPr>
        </c:majorGridlines>
        <c:numFmt formatCode="General" sourceLinked="1"/>
        <c:tickLblPos val="none"/>
        <c:crossAx val="149169664"/>
        <c:crosses val="autoZero"/>
        <c:crossBetween val="between"/>
        <c:majorUnit val="20000"/>
        <c:minorUnit val="20000"/>
      </c:valAx>
      <c:spPr>
        <a:solidFill>
          <a:schemeClr val="accent6"/>
        </a:solidFill>
        <a:ln w="25400">
          <a:noFill/>
        </a:ln>
      </c:spPr>
    </c:plotArea>
    <c:plotVisOnly val="1"/>
    <c:dispBlanksAs val="gap"/>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700" b="1" i="0" u="none" strike="noStrike" baseline="0">
                <a:solidFill>
                  <a:schemeClr val="tx2"/>
                </a:solidFill>
                <a:latin typeface="Arial"/>
                <a:ea typeface="Arial"/>
                <a:cs typeface="Arial"/>
              </a:defRPr>
            </a:pPr>
            <a:r>
              <a:rPr lang="pt-PT">
                <a:solidFill>
                  <a:schemeClr val="tx2"/>
                </a:solidFill>
              </a:rPr>
              <a:t>… por sexo</a:t>
            </a:r>
          </a:p>
        </c:rich>
      </c:tx>
      <c:layout>
        <c:manualLayout>
          <c:xMode val="edge"/>
          <c:yMode val="edge"/>
          <c:x val="0.33267323365958124"/>
          <c:y val="6.2174875199423614E-2"/>
        </c:manualLayout>
      </c:layout>
      <c:spPr>
        <a:noFill/>
        <a:ln w="25400">
          <a:noFill/>
        </a:ln>
      </c:spPr>
    </c:title>
    <c:plotArea>
      <c:layout>
        <c:manualLayout>
          <c:layoutTarget val="inner"/>
          <c:xMode val="edge"/>
          <c:yMode val="edge"/>
          <c:x val="0.22574257425742594"/>
          <c:y val="0.34196891191712747"/>
          <c:w val="0.75643564356436765"/>
          <c:h val="0.62176165803113581"/>
        </c:manualLayout>
      </c:layout>
      <c:barChart>
        <c:barDir val="bar"/>
        <c:grouping val="clustered"/>
        <c:ser>
          <c:idx val="0"/>
          <c:order val="0"/>
          <c:spPr>
            <a:solidFill>
              <a:srgbClr val="C0C0C0"/>
            </a:solidFill>
            <a:ln w="12700">
              <a:solidFill>
                <a:srgbClr val="808080"/>
              </a:solidFill>
              <a:prstDash val="solid"/>
            </a:ln>
          </c:spPr>
          <c:dPt>
            <c:idx val="0"/>
            <c:spPr>
              <a:solidFill>
                <a:schemeClr val="bg1">
                  <a:lumMod val="85000"/>
                </a:schemeClr>
              </a:solidFill>
              <a:ln w="12700">
                <a:solidFill>
                  <a:srgbClr val="808080"/>
                </a:solidFill>
                <a:prstDash val="solid"/>
              </a:ln>
            </c:spPr>
          </c:dPt>
          <c:dPt>
            <c:idx val="1"/>
            <c:spPr>
              <a:solidFill>
                <a:schemeClr val="bg1">
                  <a:lumMod val="65000"/>
                </a:schemeClr>
              </a:solidFill>
              <a:ln w="12700">
                <a:solidFill>
                  <a:srgbClr val="808080"/>
                </a:solidFill>
                <a:prstDash val="solid"/>
              </a:ln>
            </c:spPr>
          </c:dPt>
          <c:dLbls>
            <c:numFmt formatCode="#,##0" sourceLinked="0"/>
            <c:spPr>
              <a:noFill/>
              <a:ln w="25400">
                <a:noFill/>
              </a:ln>
            </c:spPr>
            <c:txPr>
              <a:bodyPr/>
              <a:lstStyle/>
              <a:p>
                <a:pPr>
                  <a:defRPr sz="700" b="0" i="0" u="none" strike="noStrike" baseline="0">
                    <a:solidFill>
                      <a:schemeClr val="tx2"/>
                    </a:solidFill>
                    <a:latin typeface="Arial"/>
                    <a:ea typeface="Arial"/>
                    <a:cs typeface="Arial"/>
                  </a:defRPr>
                </a:pPr>
                <a:endParaRPr lang="pt-PT"/>
              </a:p>
            </c:txPr>
            <c:dLblPos val="outEnd"/>
            <c:showVal val="1"/>
          </c:dLbls>
          <c:cat>
            <c:strLit>
              <c:ptCount val="2"/>
              <c:pt idx="0">
                <c:v> Feminino  </c:v>
              </c:pt>
              <c:pt idx="1">
                <c:v> Masculino  </c:v>
              </c:pt>
            </c:strLit>
          </c:cat>
          <c:val>
            <c:numLit>
              <c:formatCode>General</c:formatCode>
              <c:ptCount val="2"/>
              <c:pt idx="0">
                <c:v>146128</c:v>
              </c:pt>
              <c:pt idx="1">
                <c:v>136016</c:v>
              </c:pt>
            </c:numLit>
          </c:val>
        </c:ser>
        <c:gapWidth val="40"/>
        <c:axId val="150010112"/>
        <c:axId val="150938368"/>
      </c:barChart>
      <c:catAx>
        <c:axId val="150010112"/>
        <c:scaling>
          <c:orientation val="minMax"/>
        </c:scaling>
        <c:axPos val="l"/>
        <c:numFmt formatCode="General" sourceLinked="1"/>
        <c:tickLblPos val="nextTo"/>
        <c:spPr>
          <a:ln w="9525">
            <a:noFill/>
          </a:ln>
        </c:spPr>
        <c:txPr>
          <a:bodyPr rot="0" vert="horz"/>
          <a:lstStyle/>
          <a:p>
            <a:pPr>
              <a:defRPr sz="600" b="0" i="0" u="none" strike="noStrike" baseline="0">
                <a:solidFill>
                  <a:schemeClr val="tx2"/>
                </a:solidFill>
                <a:latin typeface="Arial"/>
                <a:ea typeface="Arial"/>
                <a:cs typeface="Arial"/>
              </a:defRPr>
            </a:pPr>
            <a:endParaRPr lang="pt-PT"/>
          </a:p>
        </c:txPr>
        <c:crossAx val="150938368"/>
        <c:crossesAt val="0"/>
        <c:auto val="1"/>
        <c:lblAlgn val="ctr"/>
        <c:lblOffset val="100"/>
        <c:tickLblSkip val="1"/>
        <c:tickMarkSkip val="1"/>
      </c:catAx>
      <c:valAx>
        <c:axId val="150938368"/>
        <c:scaling>
          <c:orientation val="minMax"/>
          <c:max val="250000"/>
          <c:min val="0"/>
        </c:scaling>
        <c:delete val="1"/>
        <c:axPos val="b"/>
        <c:majorGridlines>
          <c:spPr>
            <a:ln w="3175">
              <a:solidFill>
                <a:srgbClr val="FFF2E5"/>
              </a:solidFill>
              <a:prstDash val="sysDash"/>
            </a:ln>
          </c:spPr>
        </c:majorGridlines>
        <c:numFmt formatCode="General" sourceLinked="1"/>
        <c:tickLblPos val="none"/>
        <c:crossAx val="150010112"/>
        <c:crosses val="autoZero"/>
        <c:crossBetween val="between"/>
        <c:majorUnit val="50000"/>
        <c:minorUnit val="50000"/>
      </c:valAx>
      <c:spPr>
        <a:solidFill>
          <a:schemeClr val="accent6"/>
        </a:solidFill>
        <a:ln w="25400">
          <a:noFill/>
        </a:ln>
      </c:spPr>
    </c:plotArea>
    <c:plotVisOnly val="1"/>
    <c:dispBlanksAs val="gap"/>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8.xml"/><Relationship Id="rId7" Type="http://schemas.openxmlformats.org/officeDocument/2006/relationships/chart" Target="../charts/chart12.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5" Type="http://schemas.openxmlformats.org/officeDocument/2006/relationships/chart" Target="../charts/chart10.xml"/><Relationship Id="rId4" Type="http://schemas.openxmlformats.org/officeDocument/2006/relationships/chart" Target="../charts/chart9.xml"/></Relationships>
</file>

<file path=xl/drawings/_rels/drawing25.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6" Type="http://schemas.openxmlformats.org/officeDocument/2006/relationships/chart" Target="../charts/chart18.xml"/><Relationship Id="rId5" Type="http://schemas.openxmlformats.org/officeDocument/2006/relationships/chart" Target="../charts/chart17.xml"/><Relationship Id="rId4" Type="http://schemas.openxmlformats.org/officeDocument/2006/relationships/chart" Target="../charts/chart16.xml"/></Relationships>
</file>

<file path=xl/drawings/_rels/drawing31.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oneCellAnchor>
    <xdr:from>
      <xdr:col>5</xdr:col>
      <xdr:colOff>142875</xdr:colOff>
      <xdr:row>10</xdr:row>
      <xdr:rowOff>0</xdr:rowOff>
    </xdr:from>
    <xdr:ext cx="3196003" cy="1494127"/>
    <xdr:sp macro="" textlink="">
      <xdr:nvSpPr>
        <xdr:cNvPr id="2"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editAs="oneCell">
    <xdr:from>
      <xdr:col>2</xdr:col>
      <xdr:colOff>38100</xdr:colOff>
      <xdr:row>1</xdr:row>
      <xdr:rowOff>76200</xdr:rowOff>
    </xdr:from>
    <xdr:to>
      <xdr:col>2</xdr:col>
      <xdr:colOff>2057400</xdr:colOff>
      <xdr:row>3</xdr:row>
      <xdr:rowOff>314325</xdr:rowOff>
    </xdr:to>
    <xdr:pic>
      <xdr:nvPicPr>
        <xdr:cNvPr id="3" name="Imagem 2" descr="Logo GEE MEE_pq"/>
        <xdr:cNvPicPr/>
      </xdr:nvPicPr>
      <xdr:blipFill>
        <a:blip xmlns:r="http://schemas.openxmlformats.org/officeDocument/2006/relationships" r:embed="rId1" cstate="print"/>
        <a:srcRect/>
        <a:stretch>
          <a:fillRect/>
        </a:stretch>
      </xdr:blipFill>
      <xdr:spPr bwMode="auto">
        <a:xfrm>
          <a:off x="304800" y="171450"/>
          <a:ext cx="2019300" cy="619125"/>
        </a:xfrm>
        <a:prstGeom prst="rect">
          <a:avLst/>
        </a:prstGeom>
        <a:noFill/>
        <a:ln w="9525">
          <a:noFill/>
          <a:miter lim="800000"/>
          <a:headEnd/>
          <a:tailEnd/>
        </a:ln>
      </xdr:spPr>
    </xdr:pic>
    <xdr:clientData/>
  </xdr:twoCellAnchor>
  <xdr:twoCellAnchor>
    <xdr:from>
      <xdr:col>5</xdr:col>
      <xdr:colOff>257176</xdr:colOff>
      <xdr:row>33</xdr:row>
      <xdr:rowOff>85724</xdr:rowOff>
    </xdr:from>
    <xdr:to>
      <xdr:col>8</xdr:col>
      <xdr:colOff>2352675</xdr:colOff>
      <xdr:row>53</xdr:row>
      <xdr:rowOff>56908</xdr:rowOff>
    </xdr:to>
    <xdr:grpSp>
      <xdr:nvGrpSpPr>
        <xdr:cNvPr id="11" name="Grupo 10"/>
        <xdr:cNvGrpSpPr/>
      </xdr:nvGrpSpPr>
      <xdr:grpSpPr>
        <a:xfrm>
          <a:off x="2867026" y="6010274"/>
          <a:ext cx="3676649" cy="3676409"/>
          <a:chOff x="3068960" y="5004048"/>
          <a:chExt cx="3384160" cy="3384160"/>
        </a:xfrm>
      </xdr:grpSpPr>
      <xdr:sp macro="" textlink="">
        <xdr:nvSpPr>
          <xdr:cNvPr id="12" name="Rectângulo 11"/>
          <xdr:cNvSpPr/>
        </xdr:nvSpPr>
        <xdr:spPr>
          <a:xfrm>
            <a:off x="3068960" y="6444208"/>
            <a:ext cx="1944216" cy="1944000"/>
          </a:xfrm>
          <a:prstGeom prst="rect">
            <a:avLst/>
          </a:prstGeom>
          <a:solidFill>
            <a:srgbClr val="66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3429000" y="5004048"/>
            <a:ext cx="1944216" cy="1944216"/>
          </a:xfrm>
          <a:prstGeom prst="rect">
            <a:avLst/>
          </a:prstGeom>
          <a:solidFill>
            <a:srgbClr val="FF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CaixaDeTexto 32"/>
          <xdr:cNvSpPr txBox="1"/>
        </xdr:nvSpPr>
        <xdr:spPr>
          <a:xfrm>
            <a:off x="3068960" y="7827341"/>
            <a:ext cx="1543371" cy="551035"/>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334C00"/>
                </a:solidFill>
              </a:rPr>
              <a:t>FORMAÇÃO </a:t>
            </a:r>
          </a:p>
          <a:p>
            <a:r>
              <a:rPr lang="pt-PT">
                <a:solidFill>
                  <a:srgbClr val="334C00"/>
                </a:solidFill>
              </a:rPr>
              <a:t>PROFISSIONAL</a:t>
            </a:r>
          </a:p>
        </xdr:txBody>
      </xdr:sp>
      <xdr:sp macro="" textlink="">
        <xdr:nvSpPr>
          <xdr:cNvPr id="15" name="CaixaDeTexto 33"/>
          <xdr:cNvSpPr txBox="1"/>
        </xdr:nvSpPr>
        <xdr:spPr>
          <a:xfrm>
            <a:off x="3429000" y="5004048"/>
            <a:ext cx="114537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9E5E00"/>
                </a:solidFill>
              </a:rPr>
              <a:t>EMPREGO</a:t>
            </a:r>
          </a:p>
        </xdr:txBody>
      </xdr:sp>
      <xdr:sp macro="" textlink="">
        <xdr:nvSpPr>
          <xdr:cNvPr id="16" name="Rectângulo 15"/>
          <xdr:cNvSpPr/>
        </xdr:nvSpPr>
        <xdr:spPr>
          <a:xfrm>
            <a:off x="4509120" y="6084168"/>
            <a:ext cx="1944000" cy="1944216"/>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7" name="CaixaDeTexto 31"/>
          <xdr:cNvSpPr txBox="1"/>
        </xdr:nvSpPr>
        <xdr:spPr>
          <a:xfrm>
            <a:off x="5229200" y="6084168"/>
            <a:ext cx="120513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pt-PT">
                <a:solidFill>
                  <a:srgbClr val="004846"/>
                </a:solidFill>
              </a:rPr>
              <a:t>TRABALHO</a:t>
            </a: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25</xdr:col>
      <xdr:colOff>125515</xdr:colOff>
      <xdr:row>0</xdr:row>
      <xdr:rowOff>0</xdr:rowOff>
    </xdr:from>
    <xdr:to>
      <xdr:col>27</xdr:col>
      <xdr:colOff>11973</xdr:colOff>
      <xdr:row>1</xdr:row>
      <xdr:rowOff>8550</xdr:rowOff>
    </xdr:to>
    <xdr:grpSp>
      <xdr:nvGrpSpPr>
        <xdr:cNvPr id="2" name="Grupo 1"/>
        <xdr:cNvGrpSpPr/>
      </xdr:nvGrpSpPr>
      <xdr:grpSpPr>
        <a:xfrm>
          <a:off x="624056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296033</xdr:colOff>
      <xdr:row>1</xdr:row>
      <xdr:rowOff>8550</xdr:rowOff>
    </xdr:to>
    <xdr:grpSp>
      <xdr:nvGrpSpPr>
        <xdr:cNvPr id="6" name="Grupo 5"/>
        <xdr:cNvGrpSpPr/>
      </xdr:nvGrpSpPr>
      <xdr:grpSpPr>
        <a:xfrm>
          <a:off x="66675" y="0"/>
          <a:ext cx="600833" cy="180000"/>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19</xdr:col>
      <xdr:colOff>180975</xdr:colOff>
      <xdr:row>0</xdr:row>
      <xdr:rowOff>0</xdr:rowOff>
    </xdr:from>
    <xdr:to>
      <xdr:col>21</xdr:col>
      <xdr:colOff>10283</xdr:colOff>
      <xdr:row>1</xdr:row>
      <xdr:rowOff>8550</xdr:rowOff>
    </xdr:to>
    <xdr:grpSp>
      <xdr:nvGrpSpPr>
        <xdr:cNvPr id="2" name="Grupo 1"/>
        <xdr:cNvGrpSpPr/>
      </xdr:nvGrpSpPr>
      <xdr:grpSpPr>
        <a:xfrm>
          <a:off x="6229350"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276983</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17</xdr:col>
      <xdr:colOff>28575</xdr:colOff>
      <xdr:row>54</xdr:row>
      <xdr:rowOff>0</xdr:rowOff>
    </xdr:from>
    <xdr:to>
      <xdr:col>28</xdr:col>
      <xdr:colOff>228600</xdr:colOff>
      <xdr:row>54</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952500</xdr:colOff>
      <xdr:row>54</xdr:row>
      <xdr:rowOff>0</xdr:rowOff>
    </xdr:from>
    <xdr:to>
      <xdr:col>7</xdr:col>
      <xdr:colOff>361950</xdr:colOff>
      <xdr:row>54</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28575</xdr:colOff>
      <xdr:row>54</xdr:row>
      <xdr:rowOff>0</xdr:rowOff>
    </xdr:from>
    <xdr:to>
      <xdr:col>28</xdr:col>
      <xdr:colOff>228600</xdr:colOff>
      <xdr:row>54</xdr:row>
      <xdr:rowOff>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952500</xdr:colOff>
      <xdr:row>54</xdr:row>
      <xdr:rowOff>0</xdr:rowOff>
    </xdr:from>
    <xdr:to>
      <xdr:col>7</xdr:col>
      <xdr:colOff>361950</xdr:colOff>
      <xdr:row>54</xdr:row>
      <xdr:rowOff>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17</xdr:col>
      <xdr:colOff>9525</xdr:colOff>
      <xdr:row>63</xdr:row>
      <xdr:rowOff>52386</xdr:rowOff>
    </xdr:from>
    <xdr:to>
      <xdr:col>29</xdr:col>
      <xdr:colOff>66675</xdr:colOff>
      <xdr:row>74</xdr:row>
      <xdr:rowOff>31750</xdr:rowOff>
    </xdr:to>
    <xdr:graphicFrame macro="">
      <xdr:nvGraphicFramePr>
        <xdr:cNvPr id="6"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27</xdr:col>
      <xdr:colOff>23791</xdr:colOff>
      <xdr:row>0</xdr:row>
      <xdr:rowOff>7922</xdr:rowOff>
    </xdr:from>
    <xdr:to>
      <xdr:col>30</xdr:col>
      <xdr:colOff>5499</xdr:colOff>
      <xdr:row>1</xdr:row>
      <xdr:rowOff>13297</xdr:rowOff>
    </xdr:to>
    <xdr:grpSp>
      <xdr:nvGrpSpPr>
        <xdr:cNvPr id="7" name="Grupo 6"/>
        <xdr:cNvGrpSpPr/>
      </xdr:nvGrpSpPr>
      <xdr:grpSpPr>
        <a:xfrm>
          <a:off x="5945166" y="7922"/>
          <a:ext cx="616708" cy="180000"/>
          <a:chOff x="4808367" y="7020272"/>
          <a:chExt cx="600833" cy="180000"/>
        </a:xfrm>
      </xdr:grpSpPr>
      <xdr:sp macro="" textlink="">
        <xdr:nvSpPr>
          <xdr:cNvPr id="8" name="Rectângulo 7"/>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395093</xdr:colOff>
      <xdr:row>1</xdr:row>
      <xdr:rowOff>4740</xdr:rowOff>
    </xdr:to>
    <xdr:grpSp>
      <xdr:nvGrpSpPr>
        <xdr:cNvPr id="2" name="Grupo 1"/>
        <xdr:cNvGrpSpPr/>
      </xdr:nvGrpSpPr>
      <xdr:grpSpPr>
        <a:xfrm>
          <a:off x="68580"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18</xdr:col>
      <xdr:colOff>66675</xdr:colOff>
      <xdr:row>44</xdr:row>
      <xdr:rowOff>0</xdr:rowOff>
    </xdr:from>
    <xdr:to>
      <xdr:col>29</xdr:col>
      <xdr:colOff>9525</xdr:colOff>
      <xdr:row>49</xdr:row>
      <xdr:rowOff>85725</xdr:rowOff>
    </xdr:to>
    <xdr:graphicFrame macro="">
      <xdr:nvGraphicFramePr>
        <xdr:cNvPr id="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38100</xdr:colOff>
      <xdr:row>5</xdr:row>
      <xdr:rowOff>1</xdr:rowOff>
    </xdr:from>
    <xdr:to>
      <xdr:col>29</xdr:col>
      <xdr:colOff>0</xdr:colOff>
      <xdr:row>14</xdr:row>
      <xdr:rowOff>57150</xdr:rowOff>
    </xdr:to>
    <xdr:graphicFrame macro="">
      <xdr:nvGraphicFramePr>
        <xdr:cNvPr id="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47625</xdr:colOff>
      <xdr:row>4</xdr:row>
      <xdr:rowOff>47625</xdr:rowOff>
    </xdr:from>
    <xdr:to>
      <xdr:col>29</xdr:col>
      <xdr:colOff>9525</xdr:colOff>
      <xdr:row>16</xdr:row>
      <xdr:rowOff>76200</xdr:rowOff>
    </xdr:to>
    <xdr:graphicFrame macro="">
      <xdr:nvGraphicFramePr>
        <xdr:cNvPr id="4"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18</xdr:col>
      <xdr:colOff>66675</xdr:colOff>
      <xdr:row>44</xdr:row>
      <xdr:rowOff>0</xdr:rowOff>
    </xdr:from>
    <xdr:to>
      <xdr:col>29</xdr:col>
      <xdr:colOff>9525</xdr:colOff>
      <xdr:row>49</xdr:row>
      <xdr:rowOff>85725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18</xdr:col>
      <xdr:colOff>57149</xdr:colOff>
      <xdr:row>49</xdr:row>
      <xdr:rowOff>123825</xdr:rowOff>
    </xdr:from>
    <xdr:to>
      <xdr:col>30</xdr:col>
      <xdr:colOff>9525</xdr:colOff>
      <xdr:row>66</xdr:row>
      <xdr:rowOff>142874</xdr:rowOff>
    </xdr:to>
    <xdr:graphicFrame macro="">
      <xdr:nvGraphicFramePr>
        <xdr:cNvPr id="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xdr:col>
      <xdr:colOff>38100</xdr:colOff>
      <xdr:row>16</xdr:row>
      <xdr:rowOff>123825</xdr:rowOff>
    </xdr:from>
    <xdr:to>
      <xdr:col>30</xdr:col>
      <xdr:colOff>0</xdr:colOff>
      <xdr:row>27</xdr:row>
      <xdr:rowOff>133350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152400</xdr:colOff>
      <xdr:row>28</xdr:row>
      <xdr:rowOff>57150</xdr:rowOff>
    </xdr:from>
    <xdr:to>
      <xdr:col>30</xdr:col>
      <xdr:colOff>0</xdr:colOff>
      <xdr:row>41</xdr:row>
      <xdr:rowOff>0</xdr:rowOff>
    </xdr:to>
    <xdr:graphicFrame macro="">
      <xdr:nvGraphicFramePr>
        <xdr:cNvPr id="8" name="Chart 1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27</xdr:col>
      <xdr:colOff>0</xdr:colOff>
      <xdr:row>0</xdr:row>
      <xdr:rowOff>0</xdr:rowOff>
    </xdr:from>
    <xdr:to>
      <xdr:col>31</xdr:col>
      <xdr:colOff>10283</xdr:colOff>
      <xdr:row>1</xdr:row>
      <xdr:rowOff>8550</xdr:rowOff>
    </xdr:to>
    <xdr:grpSp>
      <xdr:nvGrpSpPr>
        <xdr:cNvPr id="9" name="Grupo 8"/>
        <xdr:cNvGrpSpPr/>
      </xdr:nvGrpSpPr>
      <xdr:grpSpPr>
        <a:xfrm>
          <a:off x="6238875" y="0"/>
          <a:ext cx="600833" cy="180000"/>
          <a:chOff x="4808367" y="7020272"/>
          <a:chExt cx="600833" cy="180000"/>
        </a:xfrm>
      </xdr:grpSpPr>
      <xdr:sp macro="" textlink="">
        <xdr:nvSpPr>
          <xdr:cNvPr id="10" name="Rectângulo 9"/>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7.xml><?xml version="1.0" encoding="utf-8"?>
<c:userShapes xmlns:c="http://schemas.openxmlformats.org/drawingml/2006/chart">
  <cdr:relSizeAnchor xmlns:cdr="http://schemas.openxmlformats.org/drawingml/2006/chartDrawing">
    <cdr:from>
      <cdr:x>0.83718</cdr:x>
      <cdr:y>0.42508</cdr:y>
    </cdr:from>
    <cdr:to>
      <cdr:x>0.83718</cdr:x>
      <cdr:y>0.42508</cdr:y>
    </cdr:to>
    <cdr:sp macro="" textlink="">
      <cdr:nvSpPr>
        <cdr:cNvPr id="2098180"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2098181"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0.83718</cdr:x>
      <cdr:y>0.42508</cdr:y>
    </cdr:from>
    <cdr:to>
      <cdr:x>0.83718</cdr:x>
      <cdr:y>0.42508</cdr:y>
    </cdr:to>
    <cdr:sp macro="" textlink="">
      <cdr:nvSpPr>
        <cdr:cNvPr id="2"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3"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18.xml><?xml version="1.0" encoding="utf-8"?>
<c:userShapes xmlns:c="http://schemas.openxmlformats.org/drawingml/2006/chart">
  <cdr:relSizeAnchor xmlns:cdr="http://schemas.openxmlformats.org/drawingml/2006/chartDrawing">
    <cdr:from>
      <cdr:x>0.84148</cdr:x>
      <cdr:y>0.22528</cdr:y>
    </cdr:from>
    <cdr:to>
      <cdr:x>0.84148</cdr:x>
      <cdr:y>0.22528</cdr:y>
    </cdr:to>
    <cdr:sp macro="" textlink="">
      <cdr:nvSpPr>
        <cdr:cNvPr id="2106369" name="Text Box 1"/>
        <cdr:cNvSpPr txBox="1">
          <a:spLocks xmlns:a="http://schemas.openxmlformats.org/drawingml/2006/main" noChangeArrowheads="1"/>
        </cdr:cNvSpPr>
      </cdr:nvSpPr>
      <cdr:spPr bwMode="auto">
        <a:xfrm xmlns:a="http://schemas.openxmlformats.org/drawingml/2006/main">
          <a:off x="2068119" y="358419"/>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0.83667</cdr:x>
      <cdr:y>0.22528</cdr:y>
    </cdr:from>
    <cdr:to>
      <cdr:x>0.83667</cdr:x>
      <cdr:y>0.22528</cdr:y>
    </cdr:to>
    <cdr:sp macro="" textlink="">
      <cdr:nvSpPr>
        <cdr:cNvPr id="2106370" name="Text Box 2"/>
        <cdr:cNvSpPr txBox="1">
          <a:spLocks xmlns:a="http://schemas.openxmlformats.org/drawingml/2006/main" noChangeArrowheads="1"/>
        </cdr:cNvSpPr>
      </cdr:nvSpPr>
      <cdr:spPr bwMode="auto">
        <a:xfrm xmlns:a="http://schemas.openxmlformats.org/drawingml/2006/main">
          <a:off x="2056308" y="358419"/>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0.84148</cdr:x>
      <cdr:y>0.22528</cdr:y>
    </cdr:from>
    <cdr:to>
      <cdr:x>0.84148</cdr:x>
      <cdr:y>0.22528</cdr:y>
    </cdr:to>
    <cdr:sp macro="" textlink="">
      <cdr:nvSpPr>
        <cdr:cNvPr id="2" name="Text Box 1"/>
        <cdr:cNvSpPr txBox="1">
          <a:spLocks xmlns:a="http://schemas.openxmlformats.org/drawingml/2006/main" noChangeArrowheads="1"/>
        </cdr:cNvSpPr>
      </cdr:nvSpPr>
      <cdr:spPr bwMode="auto">
        <a:xfrm xmlns:a="http://schemas.openxmlformats.org/drawingml/2006/main">
          <a:off x="2068119" y="358419"/>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0.83667</cdr:x>
      <cdr:y>0.22528</cdr:y>
    </cdr:from>
    <cdr:to>
      <cdr:x>0.83667</cdr:x>
      <cdr:y>0.22528</cdr:y>
    </cdr:to>
    <cdr:sp macro="" textlink="">
      <cdr:nvSpPr>
        <cdr:cNvPr id="3" name="Text Box 2"/>
        <cdr:cNvSpPr txBox="1">
          <a:spLocks xmlns:a="http://schemas.openxmlformats.org/drawingml/2006/main" noChangeArrowheads="1"/>
        </cdr:cNvSpPr>
      </cdr:nvSpPr>
      <cdr:spPr bwMode="auto">
        <a:xfrm xmlns:a="http://schemas.openxmlformats.org/drawingml/2006/main">
          <a:off x="2056308" y="358419"/>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0.84148</cdr:x>
      <cdr:y>0.22528</cdr:y>
    </cdr:from>
    <cdr:to>
      <cdr:x>0.84148</cdr:x>
      <cdr:y>0.22528</cdr:y>
    </cdr:to>
    <cdr:sp macro="" textlink="">
      <cdr:nvSpPr>
        <cdr:cNvPr id="4" name="Text Box 1"/>
        <cdr:cNvSpPr txBox="1">
          <a:spLocks xmlns:a="http://schemas.openxmlformats.org/drawingml/2006/main" noChangeArrowheads="1"/>
        </cdr:cNvSpPr>
      </cdr:nvSpPr>
      <cdr:spPr bwMode="auto">
        <a:xfrm xmlns:a="http://schemas.openxmlformats.org/drawingml/2006/main">
          <a:off x="2068119" y="358419"/>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0.83667</cdr:x>
      <cdr:y>0.22528</cdr:y>
    </cdr:from>
    <cdr:to>
      <cdr:x>0.83667</cdr:x>
      <cdr:y>0.22528</cdr:y>
    </cdr:to>
    <cdr:sp macro="" textlink="">
      <cdr:nvSpPr>
        <cdr:cNvPr id="5" name="Text Box 2"/>
        <cdr:cNvSpPr txBox="1">
          <a:spLocks xmlns:a="http://schemas.openxmlformats.org/drawingml/2006/main" noChangeArrowheads="1"/>
        </cdr:cNvSpPr>
      </cdr:nvSpPr>
      <cdr:spPr bwMode="auto">
        <a:xfrm xmlns:a="http://schemas.openxmlformats.org/drawingml/2006/main">
          <a:off x="2056308" y="358419"/>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19.xml><?xml version="1.0" encoding="utf-8"?>
<c:userShapes xmlns:c="http://schemas.openxmlformats.org/drawingml/2006/chart">
  <cdr:relSizeAnchor xmlns:cdr="http://schemas.openxmlformats.org/drawingml/2006/chartDrawing">
    <cdr:from>
      <cdr:x>0.84148</cdr:x>
      <cdr:y>0.22528</cdr:y>
    </cdr:from>
    <cdr:to>
      <cdr:x>0.84148</cdr:x>
      <cdr:y>0.22528</cdr:y>
    </cdr:to>
    <cdr:sp macro="" textlink="">
      <cdr:nvSpPr>
        <cdr:cNvPr id="2106369" name="Text Box 1"/>
        <cdr:cNvSpPr txBox="1">
          <a:spLocks xmlns:a="http://schemas.openxmlformats.org/drawingml/2006/main" noChangeArrowheads="1"/>
        </cdr:cNvSpPr>
      </cdr:nvSpPr>
      <cdr:spPr bwMode="auto">
        <a:xfrm xmlns:a="http://schemas.openxmlformats.org/drawingml/2006/main">
          <a:off x="2068119" y="358419"/>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0.83667</cdr:x>
      <cdr:y>0.22528</cdr:y>
    </cdr:from>
    <cdr:to>
      <cdr:x>0.83667</cdr:x>
      <cdr:y>0.22528</cdr:y>
    </cdr:to>
    <cdr:sp macro="" textlink="">
      <cdr:nvSpPr>
        <cdr:cNvPr id="2106370" name="Text Box 2"/>
        <cdr:cNvSpPr txBox="1">
          <a:spLocks xmlns:a="http://schemas.openxmlformats.org/drawingml/2006/main" noChangeArrowheads="1"/>
        </cdr:cNvSpPr>
      </cdr:nvSpPr>
      <cdr:spPr bwMode="auto">
        <a:xfrm xmlns:a="http://schemas.openxmlformats.org/drawingml/2006/main">
          <a:off x="2056308" y="358419"/>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0.84148</cdr:x>
      <cdr:y>0.22528</cdr:y>
    </cdr:from>
    <cdr:to>
      <cdr:x>0.84148</cdr:x>
      <cdr:y>0.22528</cdr:y>
    </cdr:to>
    <cdr:sp macro="" textlink="">
      <cdr:nvSpPr>
        <cdr:cNvPr id="2" name="Text Box 1"/>
        <cdr:cNvSpPr txBox="1">
          <a:spLocks xmlns:a="http://schemas.openxmlformats.org/drawingml/2006/main" noChangeArrowheads="1"/>
        </cdr:cNvSpPr>
      </cdr:nvSpPr>
      <cdr:spPr bwMode="auto">
        <a:xfrm xmlns:a="http://schemas.openxmlformats.org/drawingml/2006/main">
          <a:off x="2068119" y="358419"/>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0.83667</cdr:x>
      <cdr:y>0.22528</cdr:y>
    </cdr:from>
    <cdr:to>
      <cdr:x>0.83667</cdr:x>
      <cdr:y>0.22528</cdr:y>
    </cdr:to>
    <cdr:sp macro="" textlink="">
      <cdr:nvSpPr>
        <cdr:cNvPr id="3" name="Text Box 2"/>
        <cdr:cNvSpPr txBox="1">
          <a:spLocks xmlns:a="http://schemas.openxmlformats.org/drawingml/2006/main" noChangeArrowheads="1"/>
        </cdr:cNvSpPr>
      </cdr:nvSpPr>
      <cdr:spPr bwMode="auto">
        <a:xfrm xmlns:a="http://schemas.openxmlformats.org/drawingml/2006/main">
          <a:off x="2056308" y="358419"/>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0.84148</cdr:x>
      <cdr:y>0.22528</cdr:y>
    </cdr:from>
    <cdr:to>
      <cdr:x>0.84148</cdr:x>
      <cdr:y>0.22528</cdr:y>
    </cdr:to>
    <cdr:sp macro="" textlink="">
      <cdr:nvSpPr>
        <cdr:cNvPr id="4" name="Text Box 1"/>
        <cdr:cNvSpPr txBox="1">
          <a:spLocks xmlns:a="http://schemas.openxmlformats.org/drawingml/2006/main" noChangeArrowheads="1"/>
        </cdr:cNvSpPr>
      </cdr:nvSpPr>
      <cdr:spPr bwMode="auto">
        <a:xfrm xmlns:a="http://schemas.openxmlformats.org/drawingml/2006/main">
          <a:off x="2068119" y="358419"/>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0.83667</cdr:x>
      <cdr:y>0.22528</cdr:y>
    </cdr:from>
    <cdr:to>
      <cdr:x>0.83667</cdr:x>
      <cdr:y>0.22528</cdr:y>
    </cdr:to>
    <cdr:sp macro="" textlink="">
      <cdr:nvSpPr>
        <cdr:cNvPr id="5" name="Text Box 2"/>
        <cdr:cNvSpPr txBox="1">
          <a:spLocks xmlns:a="http://schemas.openxmlformats.org/drawingml/2006/main" noChangeArrowheads="1"/>
        </cdr:cNvSpPr>
      </cdr:nvSpPr>
      <cdr:spPr bwMode="auto">
        <a:xfrm xmlns:a="http://schemas.openxmlformats.org/drawingml/2006/main">
          <a:off x="2056308" y="358419"/>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xml><?xml version="1.0" encoding="utf-8"?>
<xdr:wsDr xmlns:xdr="http://schemas.openxmlformats.org/drawingml/2006/spreadsheetDrawing" xmlns:a="http://schemas.openxmlformats.org/drawingml/2006/main">
  <xdr:twoCellAnchor>
    <xdr:from>
      <xdr:col>5</xdr:col>
      <xdr:colOff>781050</xdr:colOff>
      <xdr:row>0</xdr:row>
      <xdr:rowOff>0</xdr:rowOff>
    </xdr:from>
    <xdr:to>
      <xdr:col>8</xdr:col>
      <xdr:colOff>11973</xdr:colOff>
      <xdr:row>1</xdr:row>
      <xdr:rowOff>8550</xdr:rowOff>
    </xdr:to>
    <xdr:grpSp>
      <xdr:nvGrpSpPr>
        <xdr:cNvPr id="2" name="Grupo 1"/>
        <xdr:cNvGrpSpPr/>
      </xdr:nvGrpSpPr>
      <xdr:grpSpPr>
        <a:xfrm>
          <a:off x="237172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0.xml><?xml version="1.0" encoding="utf-8"?>
<c:userShapes xmlns:c="http://schemas.openxmlformats.org/drawingml/2006/chart">
  <cdr:relSizeAnchor xmlns:cdr="http://schemas.openxmlformats.org/drawingml/2006/chartDrawing">
    <cdr:from>
      <cdr:x>0.83718</cdr:x>
      <cdr:y>0.42508</cdr:y>
    </cdr:from>
    <cdr:to>
      <cdr:x>0.83718</cdr:x>
      <cdr:y>0.42508</cdr:y>
    </cdr:to>
    <cdr:sp macro="" textlink="">
      <cdr:nvSpPr>
        <cdr:cNvPr id="2098180"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2098181"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0.83718</cdr:x>
      <cdr:y>0.42508</cdr:y>
    </cdr:from>
    <cdr:to>
      <cdr:x>0.83718</cdr:x>
      <cdr:y>0.42508</cdr:y>
    </cdr:to>
    <cdr:sp macro="" textlink="">
      <cdr:nvSpPr>
        <cdr:cNvPr id="2"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3"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1.xml><?xml version="1.0" encoding="utf-8"?>
<c:userShapes xmlns:c="http://schemas.openxmlformats.org/drawingml/2006/chart">
  <cdr:relSizeAnchor xmlns:cdr="http://schemas.openxmlformats.org/drawingml/2006/chartDrawing">
    <cdr:from>
      <cdr:x>0.83646</cdr:x>
      <cdr:y>0.20061</cdr:y>
    </cdr:from>
    <cdr:to>
      <cdr:x>0.83646</cdr:x>
      <cdr:y>0.20061</cdr:y>
    </cdr:to>
    <cdr:sp macro="" textlink="">
      <cdr:nvSpPr>
        <cdr:cNvPr id="2097153" name="Text Box 1"/>
        <cdr:cNvSpPr txBox="1">
          <a:spLocks xmlns:a="http://schemas.openxmlformats.org/drawingml/2006/main" noChangeArrowheads="1"/>
        </cdr:cNvSpPr>
      </cdr:nvSpPr>
      <cdr:spPr bwMode="auto">
        <a:xfrm xmlns:a="http://schemas.openxmlformats.org/drawingml/2006/main">
          <a:off x="2024542" y="486045"/>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0.83142</cdr:x>
      <cdr:y>0.20061</cdr:y>
    </cdr:from>
    <cdr:to>
      <cdr:x>0.83142</cdr:x>
      <cdr:y>0.20061</cdr:y>
    </cdr:to>
    <cdr:sp macro="" textlink="">
      <cdr:nvSpPr>
        <cdr:cNvPr id="2097154" name="Text Box 2"/>
        <cdr:cNvSpPr txBox="1">
          <a:spLocks xmlns:a="http://schemas.openxmlformats.org/drawingml/2006/main" noChangeArrowheads="1"/>
        </cdr:cNvSpPr>
      </cdr:nvSpPr>
      <cdr:spPr bwMode="auto">
        <a:xfrm xmlns:a="http://schemas.openxmlformats.org/drawingml/2006/main">
          <a:off x="2012340" y="486045"/>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0.83646</cdr:x>
      <cdr:y>0.20061</cdr:y>
    </cdr:from>
    <cdr:to>
      <cdr:x>0.83646</cdr:x>
      <cdr:y>0.20061</cdr:y>
    </cdr:to>
    <cdr:sp macro="" textlink="">
      <cdr:nvSpPr>
        <cdr:cNvPr id="2" name="Text Box 1"/>
        <cdr:cNvSpPr txBox="1">
          <a:spLocks xmlns:a="http://schemas.openxmlformats.org/drawingml/2006/main" noChangeArrowheads="1"/>
        </cdr:cNvSpPr>
      </cdr:nvSpPr>
      <cdr:spPr bwMode="auto">
        <a:xfrm xmlns:a="http://schemas.openxmlformats.org/drawingml/2006/main">
          <a:off x="2024542" y="486045"/>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0.83142</cdr:x>
      <cdr:y>0.20061</cdr:y>
    </cdr:from>
    <cdr:to>
      <cdr:x>0.83142</cdr:x>
      <cdr:y>0.20061</cdr:y>
    </cdr:to>
    <cdr:sp macro="" textlink="">
      <cdr:nvSpPr>
        <cdr:cNvPr id="3" name="Text Box 2"/>
        <cdr:cNvSpPr txBox="1">
          <a:spLocks xmlns:a="http://schemas.openxmlformats.org/drawingml/2006/main" noChangeArrowheads="1"/>
        </cdr:cNvSpPr>
      </cdr:nvSpPr>
      <cdr:spPr bwMode="auto">
        <a:xfrm xmlns:a="http://schemas.openxmlformats.org/drawingml/2006/main">
          <a:off x="2012340" y="486045"/>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2.xml><?xml version="1.0" encoding="utf-8"?>
<c:userShapes xmlns:c="http://schemas.openxmlformats.org/drawingml/2006/chart">
  <cdr:relSizeAnchor xmlns:cdr="http://schemas.openxmlformats.org/drawingml/2006/chartDrawing">
    <cdr:from>
      <cdr:x>0.83096</cdr:x>
      <cdr:y>0.26265</cdr:y>
    </cdr:from>
    <cdr:to>
      <cdr:x>0.83096</cdr:x>
      <cdr:y>0.26265</cdr:y>
    </cdr:to>
    <cdr:sp macro="" textlink="">
      <cdr:nvSpPr>
        <cdr:cNvPr id="2107393" name="Text Box 1"/>
        <cdr:cNvSpPr txBox="1">
          <a:spLocks xmlns:a="http://schemas.openxmlformats.org/drawingml/2006/main" noChangeArrowheads="1"/>
        </cdr:cNvSpPr>
      </cdr:nvSpPr>
      <cdr:spPr bwMode="auto">
        <a:xfrm xmlns:a="http://schemas.openxmlformats.org/drawingml/2006/main">
          <a:off x="2053129" y="433476"/>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0.82759</cdr:x>
      <cdr:y>0.26265</cdr:y>
    </cdr:from>
    <cdr:to>
      <cdr:x>0.82759</cdr:x>
      <cdr:y>0.26265</cdr:y>
    </cdr:to>
    <cdr:sp macro="" textlink="">
      <cdr:nvSpPr>
        <cdr:cNvPr id="2107394" name="Text Box 2"/>
        <cdr:cNvSpPr txBox="1">
          <a:spLocks xmlns:a="http://schemas.openxmlformats.org/drawingml/2006/main" noChangeArrowheads="1"/>
        </cdr:cNvSpPr>
      </cdr:nvSpPr>
      <cdr:spPr bwMode="auto">
        <a:xfrm xmlns:a="http://schemas.openxmlformats.org/drawingml/2006/main">
          <a:off x="2041863" y="433476"/>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0.83096</cdr:x>
      <cdr:y>0.26265</cdr:y>
    </cdr:from>
    <cdr:to>
      <cdr:x>0.83096</cdr:x>
      <cdr:y>0.26265</cdr:y>
    </cdr:to>
    <cdr:sp macro="" textlink="">
      <cdr:nvSpPr>
        <cdr:cNvPr id="2" name="Text Box 1"/>
        <cdr:cNvSpPr txBox="1">
          <a:spLocks xmlns:a="http://schemas.openxmlformats.org/drawingml/2006/main" noChangeArrowheads="1"/>
        </cdr:cNvSpPr>
      </cdr:nvSpPr>
      <cdr:spPr bwMode="auto">
        <a:xfrm xmlns:a="http://schemas.openxmlformats.org/drawingml/2006/main">
          <a:off x="2053129" y="433476"/>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0.82759</cdr:x>
      <cdr:y>0.26265</cdr:y>
    </cdr:from>
    <cdr:to>
      <cdr:x>0.82759</cdr:x>
      <cdr:y>0.26265</cdr:y>
    </cdr:to>
    <cdr:sp macro="" textlink="">
      <cdr:nvSpPr>
        <cdr:cNvPr id="3" name="Text Box 2"/>
        <cdr:cNvSpPr txBox="1">
          <a:spLocks xmlns:a="http://schemas.openxmlformats.org/drawingml/2006/main" noChangeArrowheads="1"/>
        </cdr:cNvSpPr>
      </cdr:nvSpPr>
      <cdr:spPr bwMode="auto">
        <a:xfrm xmlns:a="http://schemas.openxmlformats.org/drawingml/2006/main">
          <a:off x="2041863" y="433476"/>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3.xml><?xml version="1.0" encoding="utf-8"?>
<c:userShapes xmlns:c="http://schemas.openxmlformats.org/drawingml/2006/chart">
  <cdr:relSizeAnchor xmlns:cdr="http://schemas.openxmlformats.org/drawingml/2006/chartDrawing">
    <cdr:from>
      <cdr:x>0.09159</cdr:x>
      <cdr:y>0.04807</cdr:y>
    </cdr:from>
    <cdr:to>
      <cdr:x>0.09159</cdr:x>
      <cdr:y>0.04807</cdr:y>
    </cdr:to>
    <cdr:sp macro="" textlink="">
      <cdr:nvSpPr>
        <cdr:cNvPr id="1516545" name="Text Box 1"/>
        <cdr:cNvSpPr txBox="1">
          <a:spLocks xmlns:a="http://schemas.openxmlformats.org/drawingml/2006/main" noChangeArrowheads="1"/>
        </cdr:cNvSpPr>
      </cdr:nvSpPr>
      <cdr:spPr bwMode="auto">
        <a:xfrm xmlns:a="http://schemas.openxmlformats.org/drawingml/2006/main">
          <a:off x="788321" y="9842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0.7937</cdr:x>
      <cdr:y>0.18349</cdr:y>
    </cdr:from>
    <cdr:to>
      <cdr:x>0.7937</cdr:x>
      <cdr:y>0.18349</cdr:y>
    </cdr:to>
    <cdr:sp macro="" textlink="">
      <cdr:nvSpPr>
        <cdr:cNvPr id="1516546" name="Text Box 2"/>
        <cdr:cNvSpPr txBox="1">
          <a:spLocks xmlns:a="http://schemas.openxmlformats.org/drawingml/2006/main" noChangeArrowheads="1"/>
        </cdr:cNvSpPr>
      </cdr:nvSpPr>
      <cdr:spPr bwMode="auto">
        <a:xfrm xmlns:a="http://schemas.openxmlformats.org/drawingml/2006/main">
          <a:off x="680716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0.84985</cdr:x>
      <cdr:y>0.30435</cdr:y>
    </cdr:from>
    <cdr:to>
      <cdr:x>0.87901</cdr:x>
      <cdr:y>0.38164</cdr:y>
    </cdr:to>
    <cdr:sp macro="" textlink="">
      <cdr:nvSpPr>
        <cdr:cNvPr id="1516547" name="Line 3"/>
        <cdr:cNvSpPr>
          <a:spLocks xmlns:a="http://schemas.openxmlformats.org/drawingml/2006/main" noChangeShapeType="1"/>
        </cdr:cNvSpPr>
      </cdr:nvSpPr>
      <cdr:spPr bwMode="auto">
        <a:xfrm xmlns:a="http://schemas.openxmlformats.org/drawingml/2006/main">
          <a:off x="5553074" y="600076"/>
          <a:ext cx="190500" cy="152400"/>
        </a:xfrm>
        <a:prstGeom xmlns:a="http://schemas.openxmlformats.org/drawingml/2006/main" prst="line">
          <a:avLst/>
        </a:prstGeom>
        <a:noFill xmlns:a="http://schemas.openxmlformats.org/drawingml/2006/main"/>
        <a:ln xmlns:a="http://schemas.openxmlformats.org/drawingml/2006/main" w="9525">
          <a:solidFill>
            <a:schemeClr val="tx2"/>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0.78678</cdr:x>
      <cdr:y>0.18349</cdr:y>
    </cdr:from>
    <cdr:to>
      <cdr:x>0.78678</cdr:x>
      <cdr:y>0.18349</cdr:y>
    </cdr:to>
    <cdr:sp macro="" textlink="">
      <cdr:nvSpPr>
        <cdr:cNvPr id="1516548" name="Text Box 4"/>
        <cdr:cNvSpPr txBox="1">
          <a:spLocks xmlns:a="http://schemas.openxmlformats.org/drawingml/2006/main" noChangeArrowheads="1"/>
        </cdr:cNvSpPr>
      </cdr:nvSpPr>
      <cdr:spPr bwMode="auto">
        <a:xfrm xmlns:a="http://schemas.openxmlformats.org/drawingml/2006/main">
          <a:off x="674782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0.813</cdr:x>
      <cdr:y>0.12701</cdr:y>
    </cdr:from>
    <cdr:to>
      <cdr:x>0.91509</cdr:x>
      <cdr:y>0.30435</cdr:y>
    </cdr:to>
    <cdr:sp macro="" textlink="">
      <cdr:nvSpPr>
        <cdr:cNvPr id="1516549" name="Text Box 5"/>
        <cdr:cNvSpPr txBox="1">
          <a:spLocks xmlns:a="http://schemas.openxmlformats.org/drawingml/2006/main" noChangeArrowheads="1"/>
        </cdr:cNvSpPr>
      </cdr:nvSpPr>
      <cdr:spPr bwMode="auto">
        <a:xfrm xmlns:a="http://schemas.openxmlformats.org/drawingml/2006/main">
          <a:off x="5312240" y="250419"/>
          <a:ext cx="667072" cy="349657"/>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18288" bIns="0" anchor="t" upright="1">
          <a:noAutofit/>
        </a:bodyPr>
        <a:lstStyle xmlns:a="http://schemas.openxmlformats.org/drawingml/2006/main"/>
        <a:p xmlns:a="http://schemas.openxmlformats.org/drawingml/2006/main">
          <a:pPr algn="ctr" rtl="0">
            <a:defRPr sz="1000"/>
          </a:pPr>
          <a:r>
            <a:rPr lang="pt-PT" sz="700" b="1" i="0" u="none" strike="noStrike" baseline="0">
              <a:solidFill>
                <a:schemeClr val="tx2"/>
              </a:solidFill>
              <a:latin typeface="Arial"/>
              <a:cs typeface="Arial"/>
            </a:rPr>
            <a:t>valor médio total </a:t>
          </a:r>
        </a:p>
        <a:p xmlns:a="http://schemas.openxmlformats.org/drawingml/2006/main">
          <a:pPr algn="ctr" rtl="0">
            <a:defRPr sz="1000"/>
          </a:pPr>
          <a:r>
            <a:rPr lang="pt-PT" sz="700" b="1" i="0" u="none" strike="noStrike" baseline="0">
              <a:solidFill>
                <a:schemeClr val="tx2"/>
              </a:solidFill>
              <a:latin typeface="Arial"/>
              <a:cs typeface="Arial"/>
            </a:rPr>
            <a:t>84,5 euros</a:t>
          </a:r>
        </a:p>
      </cdr:txBody>
    </cdr:sp>
  </cdr:relSizeAnchor>
  <cdr:relSizeAnchor xmlns:cdr="http://schemas.openxmlformats.org/drawingml/2006/chartDrawing">
    <cdr:from>
      <cdr:x>0.00599</cdr:x>
      <cdr:y>0.91304</cdr:y>
    </cdr:from>
    <cdr:to>
      <cdr:x>0.10379</cdr:x>
      <cdr:y>0.97661</cdr:y>
    </cdr:to>
    <cdr:sp macro="" textlink="">
      <cdr:nvSpPr>
        <cdr:cNvPr id="8" name="Text Box 10"/>
        <cdr:cNvSpPr txBox="1">
          <a:spLocks xmlns:a="http://schemas.openxmlformats.org/drawingml/2006/main" noChangeArrowheads="1"/>
        </cdr:cNvSpPr>
      </cdr:nvSpPr>
      <cdr:spPr bwMode="auto">
        <a:xfrm xmlns:a="http://schemas.openxmlformats.org/drawingml/2006/main">
          <a:off x="38113" y="1748038"/>
          <a:ext cx="622286" cy="1217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pt-PT" sz="700" b="0" i="0" u="none" strike="noStrike" baseline="0">
              <a:solidFill>
                <a:schemeClr val="tx2"/>
              </a:solidFill>
              <a:latin typeface="Arial"/>
              <a:cs typeface="Arial"/>
            </a:rPr>
            <a:t>fonte: II/MSSS.</a:t>
          </a:r>
        </a:p>
      </cdr:txBody>
    </cdr:sp>
  </cdr:relSizeAnchor>
</c:userShapes>
</file>

<file path=xl/drawings/drawing24.xml><?xml version="1.0" encoding="utf-8"?>
<xdr:wsDr xmlns:xdr="http://schemas.openxmlformats.org/drawingml/2006/spreadsheetDrawing" xmlns:a="http://schemas.openxmlformats.org/drawingml/2006/main">
  <xdr:twoCellAnchor>
    <xdr:from>
      <xdr:col>1</xdr:col>
      <xdr:colOff>0</xdr:colOff>
      <xdr:row>0</xdr:row>
      <xdr:rowOff>7922</xdr:rowOff>
    </xdr:from>
    <xdr:to>
      <xdr:col>3</xdr:col>
      <xdr:colOff>346833</xdr:colOff>
      <xdr:row>1</xdr:row>
      <xdr:rowOff>13297</xdr:rowOff>
    </xdr:to>
    <xdr:grpSp>
      <xdr:nvGrpSpPr>
        <xdr:cNvPr id="2" name="Grupo 1"/>
        <xdr:cNvGrpSpPr/>
      </xdr:nvGrpSpPr>
      <xdr:grpSpPr>
        <a:xfrm>
          <a:off x="63500" y="7922"/>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5.xml><?xml version="1.0" encoding="utf-8"?>
<xdr:wsDr xmlns:xdr="http://schemas.openxmlformats.org/drawingml/2006/spreadsheetDrawing" xmlns:a="http://schemas.openxmlformats.org/drawingml/2006/main">
  <xdr:twoCellAnchor>
    <xdr:from>
      <xdr:col>1</xdr:col>
      <xdr:colOff>142875</xdr:colOff>
      <xdr:row>14</xdr:row>
      <xdr:rowOff>123825</xdr:rowOff>
    </xdr:from>
    <xdr:to>
      <xdr:col>9</xdr:col>
      <xdr:colOff>247650</xdr:colOff>
      <xdr:row>28</xdr:row>
      <xdr:rowOff>9525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36</xdr:row>
      <xdr:rowOff>0</xdr:rowOff>
    </xdr:from>
    <xdr:to>
      <xdr:col>10</xdr:col>
      <xdr:colOff>0</xdr:colOff>
      <xdr:row>49</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133350</xdr:colOff>
      <xdr:row>6</xdr:row>
      <xdr:rowOff>47625</xdr:rowOff>
    </xdr:from>
    <xdr:to>
      <xdr:col>13</xdr:col>
      <xdr:colOff>133350</xdr:colOff>
      <xdr:row>388</xdr:row>
      <xdr:rowOff>114300</xdr:rowOff>
    </xdr:to>
    <xdr:sp macro="" textlink="">
      <xdr:nvSpPr>
        <xdr:cNvPr id="4" name="Line 3"/>
        <xdr:cNvSpPr>
          <a:spLocks noChangeShapeType="1"/>
        </xdr:cNvSpPr>
      </xdr:nvSpPr>
      <xdr:spPr bwMode="auto">
        <a:xfrm>
          <a:off x="3905250" y="866775"/>
          <a:ext cx="0" cy="60236100"/>
        </a:xfrm>
        <a:prstGeom prst="line">
          <a:avLst/>
        </a:prstGeom>
        <a:noFill/>
        <a:ln w="9525">
          <a:noFill/>
          <a:round/>
          <a:headEnd/>
          <a:tailEnd/>
        </a:ln>
      </xdr:spPr>
    </xdr:sp>
    <xdr:clientData/>
  </xdr:twoCellAnchor>
  <xdr:twoCellAnchor>
    <xdr:from>
      <xdr:col>13</xdr:col>
      <xdr:colOff>38100</xdr:colOff>
      <xdr:row>8</xdr:row>
      <xdr:rowOff>0</xdr:rowOff>
    </xdr:from>
    <xdr:to>
      <xdr:col>13</xdr:col>
      <xdr:colOff>38100</xdr:colOff>
      <xdr:row>36</xdr:row>
      <xdr:rowOff>76200</xdr:rowOff>
    </xdr:to>
    <xdr:sp macro="" textlink="">
      <xdr:nvSpPr>
        <xdr:cNvPr id="5" name="Line 4"/>
        <xdr:cNvSpPr>
          <a:spLocks noChangeShapeType="1"/>
        </xdr:cNvSpPr>
      </xdr:nvSpPr>
      <xdr:spPr bwMode="auto">
        <a:xfrm>
          <a:off x="3810000" y="1038225"/>
          <a:ext cx="0" cy="4067175"/>
        </a:xfrm>
        <a:prstGeom prst="line">
          <a:avLst/>
        </a:prstGeom>
        <a:noFill/>
        <a:ln w="9525">
          <a:noFill/>
          <a:round/>
          <a:headEnd/>
          <a:tailEnd/>
        </a:ln>
      </xdr:spPr>
    </xdr:sp>
    <xdr:clientData/>
  </xdr:twoCellAnchor>
  <xdr:twoCellAnchor>
    <xdr:from>
      <xdr:col>11</xdr:col>
      <xdr:colOff>38100</xdr:colOff>
      <xdr:row>15</xdr:row>
      <xdr:rowOff>0</xdr:rowOff>
    </xdr:from>
    <xdr:to>
      <xdr:col>29</xdr:col>
      <xdr:colOff>276225</xdr:colOff>
      <xdr:row>28</xdr:row>
      <xdr:rowOff>38100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57150</xdr:colOff>
      <xdr:row>36</xdr:row>
      <xdr:rowOff>0</xdr:rowOff>
    </xdr:from>
    <xdr:to>
      <xdr:col>29</xdr:col>
      <xdr:colOff>266700</xdr:colOff>
      <xdr:row>49</xdr:row>
      <xdr:rowOff>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152400</xdr:colOff>
      <xdr:row>60</xdr:row>
      <xdr:rowOff>9525</xdr:rowOff>
    </xdr:from>
    <xdr:to>
      <xdr:col>10</xdr:col>
      <xdr:colOff>0</xdr:colOff>
      <xdr:row>72</xdr:row>
      <xdr:rowOff>95250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66675</xdr:colOff>
      <xdr:row>60</xdr:row>
      <xdr:rowOff>19050</xdr:rowOff>
    </xdr:from>
    <xdr:to>
      <xdr:col>29</xdr:col>
      <xdr:colOff>276225</xdr:colOff>
      <xdr:row>72</xdr:row>
      <xdr:rowOff>114300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0</xdr:colOff>
      <xdr:row>14</xdr:row>
      <xdr:rowOff>95250</xdr:rowOff>
    </xdr:from>
    <xdr:to>
      <xdr:col>10</xdr:col>
      <xdr:colOff>0</xdr:colOff>
      <xdr:row>73</xdr:row>
      <xdr:rowOff>85725</xdr:rowOff>
    </xdr:to>
    <xdr:sp macro="" textlink="">
      <xdr:nvSpPr>
        <xdr:cNvPr id="10" name="Line 9"/>
        <xdr:cNvSpPr>
          <a:spLocks noChangeShapeType="1"/>
        </xdr:cNvSpPr>
      </xdr:nvSpPr>
      <xdr:spPr bwMode="auto">
        <a:xfrm>
          <a:off x="3429000" y="1876425"/>
          <a:ext cx="0" cy="8248650"/>
        </a:xfrm>
        <a:prstGeom prst="line">
          <a:avLst/>
        </a:prstGeom>
        <a:noFill/>
        <a:ln w="9525">
          <a:noFill/>
          <a:round/>
          <a:headEnd/>
          <a:tailEnd/>
        </a:ln>
      </xdr:spPr>
    </xdr:sp>
    <xdr:clientData/>
  </xdr:twoCellAnchor>
  <xdr:twoCellAnchor>
    <xdr:from>
      <xdr:col>27</xdr:col>
      <xdr:colOff>190500</xdr:colOff>
      <xdr:row>0</xdr:row>
      <xdr:rowOff>0</xdr:rowOff>
    </xdr:from>
    <xdr:to>
      <xdr:col>31</xdr:col>
      <xdr:colOff>11973</xdr:colOff>
      <xdr:row>1</xdr:row>
      <xdr:rowOff>8550</xdr:rowOff>
    </xdr:to>
    <xdr:grpSp>
      <xdr:nvGrpSpPr>
        <xdr:cNvPr id="11" name="Grupo 10"/>
        <xdr:cNvGrpSpPr/>
      </xdr:nvGrpSpPr>
      <xdr:grpSpPr>
        <a:xfrm>
          <a:off x="6229350" y="0"/>
          <a:ext cx="612048" cy="180000"/>
          <a:chOff x="4797152" y="7020272"/>
          <a:chExt cx="612048" cy="180000"/>
        </a:xfrm>
      </xdr:grpSpPr>
      <xdr:sp macro="" textlink="">
        <xdr:nvSpPr>
          <xdr:cNvPr id="12" name="Rectângulo 11"/>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6.xml><?xml version="1.0" encoding="utf-8"?>
<c:userShapes xmlns:c="http://schemas.openxmlformats.org/drawingml/2006/chart">
  <cdr:relSizeAnchor xmlns:cdr="http://schemas.openxmlformats.org/drawingml/2006/chartDrawing">
    <cdr:from>
      <cdr:x>0.55554</cdr:x>
      <cdr:y>0.39467</cdr:y>
    </cdr:from>
    <cdr:to>
      <cdr:x>0.59386</cdr:x>
      <cdr:y>0.43248</cdr:y>
    </cdr:to>
    <cdr:sp macro="" textlink="">
      <cdr:nvSpPr>
        <cdr:cNvPr id="1888257" name="Line 1"/>
        <cdr:cNvSpPr>
          <a:spLocks xmlns:a="http://schemas.openxmlformats.org/drawingml/2006/main" noChangeShapeType="1"/>
        </cdr:cNvSpPr>
      </cdr:nvSpPr>
      <cdr:spPr bwMode="auto">
        <a:xfrm xmlns:a="http://schemas.openxmlformats.org/drawingml/2006/main" flipV="1">
          <a:off x="1777953" y="684188"/>
          <a:ext cx="122640" cy="65546"/>
        </a:xfrm>
        <a:prstGeom xmlns:a="http://schemas.openxmlformats.org/drawingml/2006/main" prst="line">
          <a:avLst/>
        </a:prstGeom>
        <a:noFill xmlns:a="http://schemas.openxmlformats.org/drawingml/2006/main"/>
        <a:ln xmlns:a="http://schemas.openxmlformats.org/drawingml/2006/main" w="9525">
          <a:solidFill>
            <a:srgbClr val="808080"/>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0.19068</cdr:x>
      <cdr:y>0.18537</cdr:y>
    </cdr:from>
    <cdr:to>
      <cdr:x>0.23827</cdr:x>
      <cdr:y>0.26702</cdr:y>
    </cdr:to>
    <cdr:sp macro="" textlink="">
      <cdr:nvSpPr>
        <cdr:cNvPr id="1888258" name="Line 2"/>
        <cdr:cNvSpPr>
          <a:spLocks xmlns:a="http://schemas.openxmlformats.org/drawingml/2006/main" noChangeShapeType="1"/>
        </cdr:cNvSpPr>
      </cdr:nvSpPr>
      <cdr:spPr bwMode="auto">
        <a:xfrm xmlns:a="http://schemas.openxmlformats.org/drawingml/2006/main" flipH="1">
          <a:off x="610268" y="321352"/>
          <a:ext cx="152307" cy="141544"/>
        </a:xfrm>
        <a:prstGeom xmlns:a="http://schemas.openxmlformats.org/drawingml/2006/main" prst="line">
          <a:avLst/>
        </a:prstGeom>
        <a:noFill xmlns:a="http://schemas.openxmlformats.org/drawingml/2006/main"/>
        <a:ln xmlns:a="http://schemas.openxmlformats.org/drawingml/2006/main" w="9525">
          <a:solidFill>
            <a:schemeClr val="accent2"/>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0.01561</cdr:x>
      <cdr:y>0.91473</cdr:y>
    </cdr:from>
    <cdr:to>
      <cdr:x>0.98512</cdr:x>
      <cdr:y>0.98634</cdr:y>
    </cdr:to>
    <cdr:sp macro="" textlink="">
      <cdr:nvSpPr>
        <cdr:cNvPr id="1888259" name="Text Box 3"/>
        <cdr:cNvSpPr txBox="1">
          <a:spLocks xmlns:a="http://schemas.openxmlformats.org/drawingml/2006/main" noChangeArrowheads="1"/>
        </cdr:cNvSpPr>
      </cdr:nvSpPr>
      <cdr:spPr bwMode="auto">
        <a:xfrm xmlns:a="http://schemas.openxmlformats.org/drawingml/2006/main">
          <a:off x="50107" y="1585736"/>
          <a:ext cx="3112054" cy="1241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27.xml><?xml version="1.0" encoding="utf-8"?>
<c:userShapes xmlns:c="http://schemas.openxmlformats.org/drawingml/2006/chart">
  <cdr:relSizeAnchor xmlns:cdr="http://schemas.openxmlformats.org/drawingml/2006/chartDrawing">
    <cdr:from>
      <cdr:x>0.23171</cdr:x>
      <cdr:y>0.35329</cdr:y>
    </cdr:from>
    <cdr:to>
      <cdr:x>0.28823</cdr:x>
      <cdr:y>0.43871</cdr:y>
    </cdr:to>
    <cdr:sp macro="" textlink="">
      <cdr:nvSpPr>
        <cdr:cNvPr id="1889281" name="Line 1"/>
        <cdr:cNvSpPr>
          <a:spLocks xmlns:a="http://schemas.openxmlformats.org/drawingml/2006/main" noChangeShapeType="1"/>
        </cdr:cNvSpPr>
      </cdr:nvSpPr>
      <cdr:spPr bwMode="auto">
        <a:xfrm xmlns:a="http://schemas.openxmlformats.org/drawingml/2006/main" flipV="1">
          <a:off x="747709" y="632444"/>
          <a:ext cx="182208" cy="152155"/>
        </a:xfrm>
        <a:prstGeom xmlns:a="http://schemas.openxmlformats.org/drawingml/2006/main" prst="line">
          <a:avLst/>
        </a:prstGeom>
        <a:noFill xmlns:a="http://schemas.openxmlformats.org/drawingml/2006/main"/>
        <a:ln xmlns:a="http://schemas.openxmlformats.org/drawingml/2006/main" w="9525">
          <a:solidFill>
            <a:srgbClr val="808080"/>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0.01484</cdr:x>
      <cdr:y>0.93588</cdr:y>
    </cdr:from>
    <cdr:to>
      <cdr:x>0.98516</cdr:x>
      <cdr:y>1</cdr:y>
    </cdr:to>
    <cdr:sp macro="" textlink="">
      <cdr:nvSpPr>
        <cdr:cNvPr id="1889282" name="Text Box 2"/>
        <cdr:cNvSpPr txBox="1">
          <a:spLocks xmlns:a="http://schemas.openxmlformats.org/drawingml/2006/main" noChangeArrowheads="1"/>
        </cdr:cNvSpPr>
      </cdr:nvSpPr>
      <cdr:spPr bwMode="auto">
        <a:xfrm xmlns:a="http://schemas.openxmlformats.org/drawingml/2006/main">
          <a:off x="46929" y="1667828"/>
          <a:ext cx="3068442" cy="11359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dr:relSizeAnchor xmlns:cdr="http://schemas.openxmlformats.org/drawingml/2006/chartDrawing">
    <cdr:from>
      <cdr:x>0.51724</cdr:x>
      <cdr:y>0.33708</cdr:y>
    </cdr:from>
    <cdr:to>
      <cdr:x>0.55848</cdr:x>
      <cdr:y>0.3889</cdr:y>
    </cdr:to>
    <cdr:sp macro="" textlink="">
      <cdr:nvSpPr>
        <cdr:cNvPr id="1889283" name="Line 3"/>
        <cdr:cNvSpPr>
          <a:spLocks xmlns:a="http://schemas.openxmlformats.org/drawingml/2006/main" noChangeShapeType="1"/>
        </cdr:cNvSpPr>
      </cdr:nvSpPr>
      <cdr:spPr bwMode="auto">
        <a:xfrm xmlns:a="http://schemas.openxmlformats.org/drawingml/2006/main" flipV="1">
          <a:off x="1630754" y="597181"/>
          <a:ext cx="130020" cy="91807"/>
        </a:xfrm>
        <a:prstGeom xmlns:a="http://schemas.openxmlformats.org/drawingml/2006/main" prst="line">
          <a:avLst/>
        </a:prstGeom>
        <a:noFill xmlns:a="http://schemas.openxmlformats.org/drawingml/2006/main"/>
        <a:ln xmlns:a="http://schemas.openxmlformats.org/drawingml/2006/main" w="9525">
          <a:solidFill>
            <a:schemeClr val="accent2"/>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userShapes>
</file>

<file path=xl/drawings/drawing28.xml><?xml version="1.0" encoding="utf-8"?>
<c:userShapes xmlns:c="http://schemas.openxmlformats.org/drawingml/2006/chart">
  <cdr:relSizeAnchor xmlns:cdr="http://schemas.openxmlformats.org/drawingml/2006/chartDrawing">
    <cdr:from>
      <cdr:x>0.52983</cdr:x>
      <cdr:y>0.30809</cdr:y>
    </cdr:from>
    <cdr:to>
      <cdr:x>0.98503</cdr:x>
      <cdr:y>0.539</cdr:y>
    </cdr:to>
    <cdr:sp macro="" textlink="">
      <cdr:nvSpPr>
        <cdr:cNvPr id="1890305" name="Text Box 1"/>
        <cdr:cNvSpPr txBox="1">
          <a:spLocks xmlns:a="http://schemas.openxmlformats.org/drawingml/2006/main" noChangeArrowheads="1"/>
        </cdr:cNvSpPr>
      </cdr:nvSpPr>
      <cdr:spPr bwMode="auto">
        <a:xfrm xmlns:a="http://schemas.openxmlformats.org/drawingml/2006/main">
          <a:off x="1688748" y="540204"/>
          <a:ext cx="1448152" cy="40248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…perspetivas de evolução do desemprego nos próximos 12 meses (mm3m )</a:t>
          </a:r>
        </a:p>
      </cdr:txBody>
    </cdr:sp>
  </cdr:relSizeAnchor>
  <cdr:relSizeAnchor xmlns:cdr="http://schemas.openxmlformats.org/drawingml/2006/chartDrawing">
    <cdr:from>
      <cdr:x>0.32418</cdr:x>
      <cdr:y>0.59028</cdr:y>
    </cdr:from>
    <cdr:to>
      <cdr:x>0.57761</cdr:x>
      <cdr:y>0.7881</cdr:y>
    </cdr:to>
    <cdr:sp macro="" textlink="">
      <cdr:nvSpPr>
        <cdr:cNvPr id="1890306" name="Text Box 2"/>
        <cdr:cNvSpPr txBox="1">
          <a:spLocks xmlns:a="http://schemas.openxmlformats.org/drawingml/2006/main" noChangeArrowheads="1"/>
        </cdr:cNvSpPr>
      </cdr:nvSpPr>
      <cdr:spPr bwMode="auto">
        <a:xfrm xmlns:a="http://schemas.openxmlformats.org/drawingml/2006/main">
          <a:off x="1015901" y="1023281"/>
          <a:ext cx="794180" cy="3429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…indicador de confiança (mm3m)</a:t>
          </a:r>
        </a:p>
      </cdr:txBody>
    </cdr:sp>
  </cdr:relSizeAnchor>
  <cdr:relSizeAnchor xmlns:cdr="http://schemas.openxmlformats.org/drawingml/2006/chartDrawing">
    <cdr:from>
      <cdr:x>0.0157</cdr:x>
      <cdr:y>0.92713</cdr:y>
    </cdr:from>
    <cdr:to>
      <cdr:x>0.98503</cdr:x>
      <cdr:y>0.99827</cdr:y>
    </cdr:to>
    <cdr:sp macro="" textlink="">
      <cdr:nvSpPr>
        <cdr:cNvPr id="1890307" name="Text Box 3"/>
        <cdr:cNvSpPr txBox="1">
          <a:spLocks xmlns:a="http://schemas.openxmlformats.org/drawingml/2006/main" noChangeArrowheads="1"/>
        </cdr:cNvSpPr>
      </cdr:nvSpPr>
      <cdr:spPr bwMode="auto">
        <a:xfrm xmlns:a="http://schemas.openxmlformats.org/drawingml/2006/main">
          <a:off x="49199" y="1607231"/>
          <a:ext cx="3037614" cy="1233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29.xml><?xml version="1.0" encoding="utf-8"?>
<c:userShapes xmlns:c="http://schemas.openxmlformats.org/drawingml/2006/chart">
  <cdr:relSizeAnchor xmlns:cdr="http://schemas.openxmlformats.org/drawingml/2006/chartDrawing">
    <cdr:from>
      <cdr:x>0.01479</cdr:x>
      <cdr:y>0.91736</cdr:y>
    </cdr:from>
    <cdr:to>
      <cdr:x>0.94979</cdr:x>
      <cdr:y>0.98886</cdr:y>
    </cdr:to>
    <cdr:sp macro="" textlink="">
      <cdr:nvSpPr>
        <cdr:cNvPr id="1891329" name="Text Box 1"/>
        <cdr:cNvSpPr txBox="1">
          <a:spLocks xmlns:a="http://schemas.openxmlformats.org/drawingml/2006/main" noChangeArrowheads="1"/>
        </cdr:cNvSpPr>
      </cdr:nvSpPr>
      <cdr:spPr bwMode="auto">
        <a:xfrm xmlns:a="http://schemas.openxmlformats.org/drawingml/2006/main">
          <a:off x="47757" y="1546599"/>
          <a:ext cx="3019091" cy="12054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0.01479</cdr:x>
      <cdr:y>0.06599</cdr:y>
    </cdr:from>
    <cdr:to>
      <cdr:x>0.12645</cdr:x>
      <cdr:y>0.12939</cdr:y>
    </cdr:to>
    <cdr:sp macro="" textlink="">
      <cdr:nvSpPr>
        <cdr:cNvPr id="1891330" name="Text Box 2"/>
        <cdr:cNvSpPr txBox="1">
          <a:spLocks xmlns:a="http://schemas.openxmlformats.org/drawingml/2006/main" noChangeArrowheads="1"/>
        </cdr:cNvSpPr>
      </cdr:nvSpPr>
      <cdr:spPr bwMode="auto">
        <a:xfrm xmlns:a="http://schemas.openxmlformats.org/drawingml/2006/main">
          <a:off x="47757" y="11125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(milhares)</a:t>
          </a:r>
        </a:p>
      </cdr:txBody>
    </cdr:sp>
  </cdr:relSizeAnchor>
  <cdr:relSizeAnchor xmlns:cdr="http://schemas.openxmlformats.org/drawingml/2006/chartDrawing">
    <cdr:from>
      <cdr:x>0.91122</cdr:x>
      <cdr:y>0.06622</cdr:y>
    </cdr:from>
    <cdr:to>
      <cdr:x>0.95401</cdr:x>
      <cdr:y>0.12962</cdr:y>
    </cdr:to>
    <cdr:sp macro="" textlink="">
      <cdr:nvSpPr>
        <cdr:cNvPr id="1891331" name="Text Box 3"/>
        <cdr:cNvSpPr txBox="1">
          <a:spLocks xmlns:a="http://schemas.openxmlformats.org/drawingml/2006/main" noChangeArrowheads="1"/>
        </cdr:cNvSpPr>
      </cdr:nvSpPr>
      <cdr:spPr bwMode="auto">
        <a:xfrm xmlns:a="http://schemas.openxmlformats.org/drawingml/2006/main">
          <a:off x="2942307" y="111638"/>
          <a:ext cx="138179"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a:t>
          </a: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154848</xdr:colOff>
      <xdr:row>1</xdr:row>
      <xdr:rowOff>8550</xdr:rowOff>
    </xdr:to>
    <xdr:grpSp>
      <xdr:nvGrpSpPr>
        <xdr:cNvPr id="2" name="Grupo 1"/>
        <xdr:cNvGrpSpPr/>
      </xdr:nvGrpSpPr>
      <xdr:grpSpPr>
        <a:xfrm>
          <a:off x="6667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0.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0.01497</cdr:x>
      <cdr:y>0.07044</cdr:y>
    </cdr:from>
    <cdr:to>
      <cdr:x>0.13002</cdr:x>
      <cdr:y>0.13348</cdr:y>
    </cdr:to>
    <cdr:sp macro="" textlink="">
      <cdr:nvSpPr>
        <cdr:cNvPr id="1892354" name="Text Box 2"/>
        <cdr:cNvSpPr txBox="1">
          <a:spLocks xmlns:a="http://schemas.openxmlformats.org/drawingml/2006/main" noChangeArrowheads="1"/>
        </cdr:cNvSpPr>
      </cdr:nvSpPr>
      <cdr:spPr bwMode="auto">
        <a:xfrm xmlns:a="http://schemas.openxmlformats.org/drawingml/2006/main">
          <a:off x="46912" y="11942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rgbClr val="008000"/>
              </a:solidFill>
              <a:latin typeface="Arial"/>
              <a:cs typeface="Arial"/>
            </a:rPr>
            <a:t>(</a:t>
          </a: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userShapes>
</file>

<file path=xl/drawings/drawing31.xml><?xml version="1.0" encoding="utf-8"?>
<xdr:wsDr xmlns:xdr="http://schemas.openxmlformats.org/drawingml/2006/spreadsheetDrawing" xmlns:a="http://schemas.openxmlformats.org/drawingml/2006/main">
  <xdr:oneCellAnchor>
    <xdr:from>
      <xdr:col>4</xdr:col>
      <xdr:colOff>0</xdr:colOff>
      <xdr:row>68</xdr:row>
      <xdr:rowOff>0</xdr:rowOff>
    </xdr:from>
    <xdr:ext cx="76200" cy="200025"/>
    <xdr:sp macro="" textlink="">
      <xdr:nvSpPr>
        <xdr:cNvPr id="2" name="Text Box 1025"/>
        <xdr:cNvSpPr txBox="1">
          <a:spLocks noChangeArrowheads="1"/>
        </xdr:cNvSpPr>
      </xdr:nvSpPr>
      <xdr:spPr bwMode="auto">
        <a:xfrm>
          <a:off x="1133475" y="11753850"/>
          <a:ext cx="76200" cy="200025"/>
        </a:xfrm>
        <a:prstGeom prst="rect">
          <a:avLst/>
        </a:prstGeom>
        <a:noFill/>
        <a:ln w="9525">
          <a:noFill/>
          <a:miter lim="800000"/>
          <a:headEnd/>
          <a:tailEnd/>
        </a:ln>
      </xdr:spPr>
    </xdr:sp>
    <xdr:clientData/>
  </xdr:oneCellAnchor>
  <xdr:twoCellAnchor editAs="oneCell">
    <xdr:from>
      <xdr:col>11</xdr:col>
      <xdr:colOff>114300</xdr:colOff>
      <xdr:row>5</xdr:row>
      <xdr:rowOff>142875</xdr:rowOff>
    </xdr:from>
    <xdr:to>
      <xdr:col>11</xdr:col>
      <xdr:colOff>762000</xdr:colOff>
      <xdr:row>8</xdr:row>
      <xdr:rowOff>28575</xdr:rowOff>
    </xdr:to>
    <xdr:pic>
      <xdr:nvPicPr>
        <xdr:cNvPr id="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629275" y="838200"/>
          <a:ext cx="647700" cy="371475"/>
        </a:xfrm>
        <a:prstGeom prst="rect">
          <a:avLst/>
        </a:prstGeom>
        <a:noFill/>
      </xdr:spPr>
    </xdr:pic>
    <xdr:clientData/>
  </xdr:twoCellAnchor>
  <xdr:twoCellAnchor>
    <xdr:from>
      <xdr:col>2</xdr:col>
      <xdr:colOff>0</xdr:colOff>
      <xdr:row>39</xdr:row>
      <xdr:rowOff>142875</xdr:rowOff>
    </xdr:from>
    <xdr:to>
      <xdr:col>13</xdr:col>
      <xdr:colOff>19050</xdr:colOff>
      <xdr:row>56</xdr:row>
      <xdr:rowOff>219075</xdr:rowOff>
    </xdr:to>
    <xdr:sp macro="" textlink="">
      <xdr:nvSpPr>
        <xdr:cNvPr id="4" name="Rectangle 1027"/>
        <xdr:cNvSpPr>
          <a:spLocks noChangeArrowheads="1"/>
        </xdr:cNvSpPr>
      </xdr:nvSpPr>
      <xdr:spPr bwMode="auto">
        <a:xfrm>
          <a:off x="238125" y="6477000"/>
          <a:ext cx="6400800" cy="3581400"/>
        </a:xfrm>
        <a:prstGeom prst="rect">
          <a:avLst/>
        </a:prstGeom>
        <a:solidFill>
          <a:schemeClr val="accent5"/>
        </a:solidFill>
        <a:ln w="9525">
          <a:noFill/>
          <a:miter lim="800000"/>
          <a:headEnd/>
          <a:tailEnd/>
        </a:ln>
      </xdr:spPr>
    </xdr:sp>
    <xdr:clientData/>
  </xdr:twoCellAnchor>
  <xdr:twoCellAnchor editAs="oneCell">
    <xdr:from>
      <xdr:col>3</xdr:col>
      <xdr:colOff>9524</xdr:colOff>
      <xdr:row>40</xdr:row>
      <xdr:rowOff>190501</xdr:rowOff>
    </xdr:from>
    <xdr:to>
      <xdr:col>7</xdr:col>
      <xdr:colOff>971550</xdr:colOff>
      <xdr:row>55</xdr:row>
      <xdr:rowOff>28575</xdr:rowOff>
    </xdr:to>
    <xdr:sp macro="" textlink="">
      <xdr:nvSpPr>
        <xdr:cNvPr id="5" name="Text Box 1028"/>
        <xdr:cNvSpPr txBox="1">
          <a:spLocks noChangeArrowheads="1"/>
        </xdr:cNvSpPr>
      </xdr:nvSpPr>
      <xdr:spPr bwMode="auto">
        <a:xfrm>
          <a:off x="409574" y="6477001"/>
          <a:ext cx="2876551" cy="3086099"/>
        </a:xfrm>
        <a:prstGeom prst="rect">
          <a:avLst/>
        </a:prstGeom>
        <a:solidFill>
          <a:srgbClr val="FFFFFF"/>
        </a:solidFill>
        <a:ln w="9525">
          <a:noFill/>
          <a:miter lim="800000"/>
          <a:headEnd/>
          <a:tailEnd/>
        </a:ln>
      </xdr:spPr>
      <xdr:txBody>
        <a:bodyPr vertOverflow="clip" wrap="square" lIns="72000" tIns="7200" rIns="72000" bIns="10800" anchor="t" upright="1"/>
        <a:lstStyle/>
        <a:p>
          <a:pPr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A </a:t>
          </a:r>
          <a:r>
            <a:rPr lang="pt-PT" sz="800" b="1" i="0" baseline="0">
              <a:latin typeface="Arial" pitchFamily="34" charset="0"/>
              <a:ea typeface="+mn-ea"/>
              <a:cs typeface="Arial" pitchFamily="34" charset="0"/>
            </a:rPr>
            <a:t>taxa de desemprego </a:t>
          </a:r>
          <a:r>
            <a:rPr lang="pt-PT" sz="800" b="0" i="0" baseline="0">
              <a:latin typeface="Arial" pitchFamily="34" charset="0"/>
              <a:ea typeface="+mn-ea"/>
              <a:cs typeface="Arial" pitchFamily="34" charset="0"/>
            </a:rPr>
            <a:t>na</a:t>
          </a:r>
          <a:r>
            <a:rPr lang="pt-PT" sz="800" b="1" i="0" baseline="0">
              <a:latin typeface="Arial" pitchFamily="34" charset="0"/>
              <a:ea typeface="+mn-ea"/>
              <a:cs typeface="Arial" pitchFamily="34" charset="0"/>
            </a:rPr>
            <a:t> União Europeia </a:t>
          </a:r>
          <a:r>
            <a:rPr lang="pt-PT" sz="800" b="0" i="0" baseline="0">
              <a:latin typeface="Arial" pitchFamily="34" charset="0"/>
              <a:ea typeface="+mn-ea"/>
              <a:cs typeface="Arial" pitchFamily="34" charset="0"/>
            </a:rPr>
            <a:t>e na </a:t>
          </a:r>
          <a:r>
            <a:rPr lang="pt-PT" sz="800" b="1" i="0" baseline="0">
              <a:latin typeface="Arial" pitchFamily="34" charset="0"/>
              <a:ea typeface="+mn-ea"/>
              <a:cs typeface="Arial" pitchFamily="34" charset="0"/>
            </a:rPr>
            <a:t>Zona Euro</a:t>
          </a:r>
          <a:r>
            <a:rPr lang="pt-PT" sz="1100" b="1" i="0" baseline="0">
              <a:latin typeface="+mn-lt"/>
              <a:ea typeface="+mn-ea"/>
              <a:cs typeface="+mn-cs"/>
            </a:rPr>
            <a:t> </a:t>
          </a:r>
          <a:r>
            <a:rPr lang="pt-PT" sz="800" b="0" i="0" baseline="0">
              <a:latin typeface="Arial" pitchFamily="34" charset="0"/>
              <a:ea typeface="+mn-ea"/>
              <a:cs typeface="Arial" pitchFamily="34" charset="0"/>
            </a:rPr>
            <a:t>aumentou para 10,8 % e 11,9 % respetivamente . </a:t>
          </a:r>
        </a:p>
        <a:p>
          <a:pPr marL="0" indent="0" algn="just" rtl="0"/>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Em termos homólogos aumentou 0,7 p.p. e 1,1 p.p. respetivamente, segundo os dados publicados pelo EUROSTAT relativos ao mês de  março.</a:t>
          </a:r>
        </a:p>
        <a:p>
          <a:pPr marL="0" indent="0" algn="just"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Em </a:t>
          </a:r>
          <a:r>
            <a:rPr lang="pt-PT" sz="800" b="1" i="0" baseline="0">
              <a:latin typeface="Arial" pitchFamily="34" charset="0"/>
              <a:ea typeface="+mn-ea"/>
              <a:cs typeface="Arial" pitchFamily="34" charset="0"/>
            </a:rPr>
            <a:t>Portugal </a:t>
          </a:r>
          <a:r>
            <a:rPr lang="pt-PT" sz="800" b="0" i="0" baseline="0">
              <a:latin typeface="Arial" pitchFamily="34" charset="0"/>
              <a:ea typeface="+mn-ea"/>
              <a:cs typeface="Arial" pitchFamily="34" charset="0"/>
            </a:rPr>
            <a:t>a taxa de desemprego aumentou (17,6 %), em relação a dezembro (17,3%).</a:t>
          </a:r>
        </a:p>
        <a:p>
          <a:pPr marL="0" indent="0" algn="just" rtl="0" fontAlgn="base"/>
          <a:endParaRPr lang="pt-PT" sz="800" b="0" i="0" baseline="0">
            <a:latin typeface="Arial" pitchFamily="34" charset="0"/>
            <a:ea typeface="+mn-ea"/>
            <a:cs typeface="Arial" pitchFamily="34" charset="0"/>
          </a:endParaRPr>
        </a:p>
        <a:p>
          <a:pPr marL="0" indent="0" algn="just" rtl="0"/>
          <a:r>
            <a:rPr lang="pt-PT" sz="800" b="1" i="0" baseline="0">
              <a:latin typeface="Arial" pitchFamily="34" charset="0"/>
              <a:ea typeface="+mn-ea"/>
              <a:cs typeface="Arial" pitchFamily="34" charset="0"/>
            </a:rPr>
            <a:t>Áustria</a:t>
          </a:r>
          <a:r>
            <a:rPr lang="pt-PT" sz="800" b="0" i="0" baseline="0">
              <a:latin typeface="Arial" pitchFamily="34" charset="0"/>
              <a:ea typeface="+mn-ea"/>
              <a:cs typeface="Arial" pitchFamily="34" charset="0"/>
            </a:rPr>
            <a:t> (4,9 %), </a:t>
          </a:r>
          <a:r>
            <a:rPr lang="pt-PT" sz="800" b="1" i="0" baseline="0">
              <a:latin typeface="Arial" pitchFamily="34" charset="0"/>
              <a:ea typeface="+mn-ea"/>
              <a:cs typeface="Arial" pitchFamily="34" charset="0"/>
            </a:rPr>
            <a:t>Luxemburgo</a:t>
          </a:r>
          <a:r>
            <a:rPr lang="pt-PT" sz="800" b="0" i="0" baseline="0">
              <a:latin typeface="Arial" pitchFamily="34" charset="0"/>
              <a:ea typeface="+mn-ea"/>
              <a:cs typeface="Arial" pitchFamily="34" charset="0"/>
            </a:rPr>
            <a:t> (5,3 %), </a:t>
          </a:r>
          <a:r>
            <a:rPr lang="pt-PT" sz="800" b="1" i="0" baseline="0">
              <a:latin typeface="Arial" pitchFamily="34" charset="0"/>
              <a:ea typeface="+mn-ea"/>
              <a:cs typeface="Arial" pitchFamily="34" charset="0"/>
            </a:rPr>
            <a:t>Alemanha</a:t>
          </a:r>
          <a:r>
            <a:rPr lang="pt-PT" sz="800" b="0" i="0" baseline="0">
              <a:latin typeface="Arial" pitchFamily="34" charset="0"/>
              <a:ea typeface="+mn-ea"/>
              <a:cs typeface="Arial" pitchFamily="34" charset="0"/>
            </a:rPr>
            <a:t> (5,3 %) e </a:t>
          </a:r>
          <a:r>
            <a:rPr lang="pt-PT" sz="800" b="1" i="0" baseline="0">
              <a:latin typeface="Arial" pitchFamily="34" charset="0"/>
              <a:ea typeface="+mn-ea"/>
              <a:cs typeface="Arial" pitchFamily="34" charset="0"/>
            </a:rPr>
            <a:t>Holanda </a:t>
          </a:r>
          <a:r>
            <a:rPr lang="pt-PT" sz="800" b="0" i="0" baseline="0">
              <a:latin typeface="Arial" pitchFamily="34" charset="0"/>
              <a:ea typeface="+mn-ea"/>
              <a:cs typeface="Arial" pitchFamily="34" charset="0"/>
            </a:rPr>
            <a:t> (6,0 %)  e apresentam as taxas de desemprego mais baixas;  a </a:t>
          </a:r>
          <a:r>
            <a:rPr lang="pt-PT" sz="800" b="1" i="0" baseline="0">
              <a:latin typeface="Arial" pitchFamily="34" charset="0"/>
              <a:ea typeface="+mn-ea"/>
              <a:cs typeface="Arial" pitchFamily="34" charset="0"/>
            </a:rPr>
            <a:t>Grécia </a:t>
          </a:r>
          <a:r>
            <a:rPr lang="pt-PT" sz="800" b="0" i="0" baseline="0">
              <a:latin typeface="Arial" pitchFamily="34" charset="0"/>
              <a:ea typeface="+mn-ea"/>
              <a:cs typeface="Arial" pitchFamily="34" charset="0"/>
            </a:rPr>
            <a:t>(27,0 %) e a </a:t>
          </a:r>
          <a:r>
            <a:rPr lang="pt-PT" sz="800" b="1" i="0" baseline="0">
              <a:latin typeface="Arial" pitchFamily="34" charset="0"/>
              <a:ea typeface="+mn-ea"/>
              <a:cs typeface="Arial" pitchFamily="34" charset="0"/>
            </a:rPr>
            <a:t>Espanha</a:t>
          </a:r>
          <a:r>
            <a:rPr lang="pt-PT" sz="800" b="0" i="0" baseline="0">
              <a:latin typeface="Arial" pitchFamily="34" charset="0"/>
              <a:ea typeface="+mn-ea"/>
              <a:cs typeface="Arial" pitchFamily="34" charset="0"/>
            </a:rPr>
            <a:t>  (26,2 %) são os estados membros com valores  mais elevados. </a:t>
          </a:r>
        </a:p>
        <a:p>
          <a:pPr marL="0" indent="0" algn="just"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A taxa de desemprego para o grupo etário &lt;25 anos apresenta o valor mais elevado na </a:t>
          </a:r>
          <a:r>
            <a:rPr lang="pt-PT" sz="800" b="1" i="0" baseline="0">
              <a:latin typeface="Arial" pitchFamily="34" charset="0"/>
              <a:ea typeface="+mn-ea"/>
              <a:cs typeface="Arial" pitchFamily="34" charset="0"/>
            </a:rPr>
            <a:t>Grécia</a:t>
          </a:r>
          <a:r>
            <a:rPr lang="pt-PT" sz="800" b="0" i="0" baseline="0">
              <a:latin typeface="Arial" pitchFamily="34" charset="0"/>
              <a:ea typeface="+mn-ea"/>
              <a:cs typeface="Arial" pitchFamily="34" charset="0"/>
            </a:rPr>
            <a:t> (59,4 %), registando o valor mais baixo na </a:t>
          </a:r>
          <a:r>
            <a:rPr lang="pt-PT" sz="800" b="1" i="0" baseline="0">
              <a:latin typeface="Arial" pitchFamily="34" charset="0"/>
              <a:ea typeface="+mn-ea"/>
              <a:cs typeface="Arial" pitchFamily="34" charset="0"/>
            </a:rPr>
            <a:t>Alemanha </a:t>
          </a:r>
          <a:r>
            <a:rPr lang="pt-PT" sz="800" b="0" i="0" baseline="0">
              <a:latin typeface="Arial" pitchFamily="34" charset="0"/>
              <a:ea typeface="+mn-ea"/>
              <a:cs typeface="Arial" pitchFamily="34" charset="0"/>
            </a:rPr>
            <a:t>(7,9 %).  Em </a:t>
          </a:r>
          <a:r>
            <a:rPr lang="pt-PT" sz="800" b="1" i="0" baseline="0">
              <a:latin typeface="Arial" pitchFamily="34" charset="0"/>
              <a:ea typeface="+mn-ea"/>
              <a:cs typeface="Arial" pitchFamily="34" charset="0"/>
            </a:rPr>
            <a:t>Portugal  </a:t>
          </a:r>
          <a:r>
            <a:rPr lang="pt-PT" sz="800" b="0" i="0" baseline="0">
              <a:latin typeface="Arial" pitchFamily="34" charset="0"/>
              <a:ea typeface="+mn-ea"/>
              <a:cs typeface="Arial" pitchFamily="34" charset="0"/>
            </a:rPr>
            <a:t>regista o valor de 38,6% .</a:t>
          </a:r>
        </a:p>
        <a:p>
          <a:pPr marL="0" indent="0" algn="just"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Fazendo uma </a:t>
          </a:r>
          <a:r>
            <a:rPr lang="pt-PT" sz="800" b="1" i="0" baseline="0">
              <a:latin typeface="Arial" pitchFamily="34" charset="0"/>
              <a:ea typeface="+mn-ea"/>
              <a:cs typeface="Arial" pitchFamily="34" charset="0"/>
            </a:rPr>
            <a:t>análise por sexo </a:t>
          </a:r>
          <a:r>
            <a:rPr lang="pt-PT" sz="800" b="0" i="0" baseline="0">
              <a:latin typeface="Arial" pitchFamily="34" charset="0"/>
              <a:ea typeface="+mn-ea"/>
              <a:cs typeface="Arial" pitchFamily="34" charset="0"/>
            </a:rPr>
            <a:t>verifica-se que a, </a:t>
          </a:r>
          <a:r>
            <a:rPr lang="pt-PT" sz="800" b="1" i="0" baseline="0">
              <a:latin typeface="Arial" pitchFamily="34" charset="0"/>
              <a:ea typeface="+mn-ea"/>
              <a:cs typeface="Arial" pitchFamily="34" charset="0"/>
            </a:rPr>
            <a:t>República Checa</a:t>
          </a:r>
          <a:r>
            <a:rPr lang="pt-PT" sz="800" b="0" i="0" baseline="0">
              <a:latin typeface="Arial" pitchFamily="34" charset="0"/>
              <a:ea typeface="+mn-ea"/>
              <a:cs typeface="Arial" pitchFamily="34" charset="0"/>
            </a:rPr>
            <a:t> é o país com a maior diferença, entre a taxa de desemprego das mulheres e dos homens.</a:t>
          </a:r>
        </a:p>
        <a:p>
          <a:pPr marL="0" indent="0" algn="just" rtl="0">
            <a:defRPr sz="1000"/>
          </a:pPr>
          <a:endParaRPr lang="pt-PT" sz="800" b="0" i="0" baseline="0">
            <a:latin typeface="Arial" pitchFamily="34" charset="0"/>
            <a:ea typeface="+mn-ea"/>
            <a:cs typeface="Arial" pitchFamily="34" charset="0"/>
          </a:endParaRPr>
        </a:p>
        <a:p>
          <a:pPr marL="0" indent="0" algn="just" rtl="0">
            <a:defRPr sz="1000"/>
          </a:pPr>
          <a:endParaRPr lang="pt-PT" sz="800" b="0" i="0" baseline="0">
            <a:latin typeface="Arial" pitchFamily="34" charset="0"/>
            <a:ea typeface="+mn-ea"/>
            <a:cs typeface="Arial" pitchFamily="34" charset="0"/>
          </a:endParaRPr>
        </a:p>
      </xdr:txBody>
    </xdr:sp>
    <xdr:clientData/>
  </xdr:twoCellAnchor>
  <xdr:twoCellAnchor editAs="oneCell">
    <xdr:from>
      <xdr:col>8</xdr:col>
      <xdr:colOff>0</xdr:colOff>
      <xdr:row>40</xdr:row>
      <xdr:rowOff>95250</xdr:rowOff>
    </xdr:from>
    <xdr:to>
      <xdr:col>11</xdr:col>
      <xdr:colOff>962025</xdr:colOff>
      <xdr:row>41</xdr:row>
      <xdr:rowOff>190500</xdr:rowOff>
    </xdr:to>
    <xdr:sp macro="" textlink="">
      <xdr:nvSpPr>
        <xdr:cNvPr id="6" name="Text Box 1029"/>
        <xdr:cNvSpPr txBox="1">
          <a:spLocks noChangeArrowheads="1"/>
        </xdr:cNvSpPr>
      </xdr:nvSpPr>
      <xdr:spPr bwMode="auto">
        <a:xfrm>
          <a:off x="3381375" y="6581775"/>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xdr:txBody>
    </xdr:sp>
    <xdr:clientData/>
  </xdr:twoCellAnchor>
  <xdr:twoCellAnchor>
    <xdr:from>
      <xdr:col>7</xdr:col>
      <xdr:colOff>933450</xdr:colOff>
      <xdr:row>41</xdr:row>
      <xdr:rowOff>209551</xdr:rowOff>
    </xdr:from>
    <xdr:to>
      <xdr:col>15</xdr:col>
      <xdr:colOff>0</xdr:colOff>
      <xdr:row>56</xdr:row>
      <xdr:rowOff>47626</xdr:rowOff>
    </xdr:to>
    <xdr:graphicFrame macro="">
      <xdr:nvGraphicFramePr>
        <xdr:cNvPr id="7" name="Chart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7</xdr:col>
      <xdr:colOff>1057275</xdr:colOff>
      <xdr:row>54</xdr:row>
      <xdr:rowOff>28575</xdr:rowOff>
    </xdr:from>
    <xdr:to>
      <xdr:col>11</xdr:col>
      <xdr:colOff>1019175</xdr:colOff>
      <xdr:row>56</xdr:row>
      <xdr:rowOff>219076</xdr:rowOff>
    </xdr:to>
    <xdr:sp macro="" textlink="">
      <xdr:nvSpPr>
        <xdr:cNvPr id="8" name="Text Box 1031"/>
        <xdr:cNvSpPr txBox="1">
          <a:spLocks noChangeArrowheads="1"/>
        </xdr:cNvSpPr>
      </xdr:nvSpPr>
      <xdr:spPr bwMode="auto">
        <a:xfrm>
          <a:off x="3371850" y="9582150"/>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xdr:txBody>
    </xdr:sp>
    <xdr:clientData/>
  </xdr:twoCellAnchor>
  <xdr:twoCellAnchor>
    <xdr:from>
      <xdr:col>1</xdr:col>
      <xdr:colOff>0</xdr:colOff>
      <xdr:row>0</xdr:row>
      <xdr:rowOff>0</xdr:rowOff>
    </xdr:from>
    <xdr:to>
      <xdr:col>3</xdr:col>
      <xdr:colOff>278673</xdr:colOff>
      <xdr:row>1</xdr:row>
      <xdr:rowOff>8550</xdr:rowOff>
    </xdr:to>
    <xdr:grpSp>
      <xdr:nvGrpSpPr>
        <xdr:cNvPr id="9" name="Grupo 8"/>
        <xdr:cNvGrpSpPr/>
      </xdr:nvGrpSpPr>
      <xdr:grpSpPr>
        <a:xfrm>
          <a:off x="66675" y="0"/>
          <a:ext cx="612048" cy="180000"/>
          <a:chOff x="4797152" y="7020272"/>
          <a:chExt cx="612048" cy="180000"/>
        </a:xfrm>
      </xdr:grpSpPr>
      <xdr:sp macro="" textlink="">
        <xdr:nvSpPr>
          <xdr:cNvPr id="10" name="Rectângulo 9"/>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2.xml><?xml version="1.0" encoding="utf-8"?>
<xdr:wsDr xmlns:xdr="http://schemas.openxmlformats.org/drawingml/2006/spreadsheetDrawing" xmlns:a="http://schemas.openxmlformats.org/drawingml/2006/main">
  <xdr:twoCellAnchor>
    <xdr:from>
      <xdr:col>1</xdr:col>
      <xdr:colOff>47625</xdr:colOff>
      <xdr:row>1</xdr:row>
      <xdr:rowOff>47625</xdr:rowOff>
    </xdr:from>
    <xdr:to>
      <xdr:col>15</xdr:col>
      <xdr:colOff>57150</xdr:colOff>
      <xdr:row>80</xdr:row>
      <xdr:rowOff>76200</xdr:rowOff>
    </xdr:to>
    <xdr:sp macro="" textlink="">
      <xdr:nvSpPr>
        <xdr:cNvPr id="1464377" name="Text Box 1"/>
        <xdr:cNvSpPr txBox="1">
          <a:spLocks noChangeArrowheads="1"/>
        </xdr:cNvSpPr>
      </xdr:nvSpPr>
      <xdr:spPr bwMode="auto">
        <a:xfrm>
          <a:off x="114300" y="219075"/>
          <a:ext cx="3228975" cy="1194435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a:t>
          </a:r>
          <a:r>
            <a:rPr lang="pt-PT" sz="800" b="0" i="0" u="none" strike="noStrike" baseline="0">
              <a:solidFill>
                <a:srgbClr val="000000"/>
              </a:solidFill>
              <a:latin typeface="Arial"/>
              <a:cs typeface="Arial"/>
            </a:rPr>
            <a:t> é uma ocorrência imprevista, durante o tempo de trabalho, que provoca dano físico ou mental. A expressão “durante o tempo de trabalho” é entendida como “no decorrer da atividade profissional ou durante o período em serviço”.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 mortal: </a:t>
          </a:r>
          <a:r>
            <a:rPr lang="pt-PT" sz="800" b="0" i="0" u="none" strike="noStrike" baseline="0">
              <a:solidFill>
                <a:srgbClr val="000000"/>
              </a:solidFill>
              <a:latin typeface="Arial"/>
              <a:cs typeface="Arial"/>
            </a:rPr>
            <a:t>um acidente de que resulte a morte da vítima num período de um ano (após o dia) da sua ocorrência.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Beneficiários do rendimento social de inserção (RSI): </a:t>
          </a:r>
          <a:r>
            <a:rPr lang="pt-PT" sz="800" b="0" i="0" u="none" strike="noStrike" baseline="0">
              <a:solidFill>
                <a:srgbClr val="000000"/>
              </a:solidFill>
              <a:latin typeface="Arial"/>
              <a:cs typeface="Arial"/>
            </a:rPr>
            <a:t>membros do agregado familiar do titular do RSI, incluindo o próprio titular.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Colocações:</a:t>
          </a:r>
          <a:r>
            <a:rPr lang="pt-PT" sz="800" b="0" i="0" u="none" strike="noStrike" baseline="0">
              <a:solidFill>
                <a:srgbClr val="000000"/>
              </a:solidFill>
              <a:latin typeface="Arial"/>
              <a:cs typeface="Arial"/>
            </a:rPr>
            <a:t> ofertas de emprego satisfeitas, com candidatos apresentados pelos Centros de emprego.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Desempregados:</a:t>
          </a:r>
          <a:r>
            <a:rPr lang="pt-PT" sz="800" b="0" i="0" u="none" strike="noStrike" baseline="0">
              <a:solidFill>
                <a:srgbClr val="000000"/>
              </a:solidFill>
              <a:latin typeface="Arial"/>
              <a:cs typeface="Arial"/>
            </a:rPr>
            <a:t> Indivíduo, com idade compreendida entre os  15 e os 74 anos que, no período de referência, se encontrava simultaneamente nas situações seguintes: a) não tinha trabalho remunerado nem qualquer outro; b) estava disponível para trabalhar num trabalho remunerado ou não; c) tinha procurado um trabalho, isto é, tinha feito diligências no período especificado (período de referência ou nas três semanas anteriores) para encontrar um emprego remunerado ou não. Consideram-se como diligências: a) contacto com um centro de emprego público ou agências privadas de colocações; b) contacto com empregadores; c) contactos pessoais ou com associações sindicais; d) colocação, resposta ou análise de anúncios; e) realização de provas ou entrevistas para seleção; f) procura de terrenos, imóveis ou equipamentos; g) solicitação de licenças ou recursos financeiros para a criação de empresa própria. O critério de disponibilidade para aceitar um emprego é fundamentado no seguinte: a) no desejo de trabalhar; b) na vontade de ter atualmente um emprego remunerado ou uma atividade por conta própria caso consiga obter os recursos necessários; c) na possibilidade de começar a trabalhar no período de referência ou pelo menos nas duas semanas seguintes. Inclui o indivíduo que, embora tendo um emprego, só vai começar a trabalhar em data posterior à do período de referência (nos próximos três meses).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Desemprego de longa duração:</a:t>
          </a:r>
          <a:r>
            <a:rPr lang="pt-PT" sz="800" b="0" i="0" u="none" strike="noStrike" baseline="0">
              <a:solidFill>
                <a:srgbClr val="000000"/>
              </a:solidFill>
              <a:latin typeface="Arial"/>
              <a:cs typeface="Arial"/>
            </a:rPr>
            <a:t> pessoas em situação de desemprego há 12 meses ou mais.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Despedimento coletivo:</a:t>
          </a:r>
          <a:r>
            <a:rPr lang="pt-PT" sz="800" b="0" i="0" u="none" strike="noStrike" baseline="0">
              <a:solidFill>
                <a:srgbClr val="000000"/>
              </a:solidFill>
              <a:latin typeface="Arial"/>
              <a:cs typeface="Arial"/>
            </a:rPr>
            <a:t> cessação de contratos de trabalho promovida pelo empregador e operada simultânea ou sucessivamente no período de três meses, abrangendo, pelo menos, dois ou cinco trabalhadores, conforme se trate, respetivamente, de empresa que empregue até 50 ou mais de 50 trabalhadores, sempre que aquela ocorrência se fundamente em encerramento de uma ou várias secções ou estrutura equivalente ou redução de pessoal determinada por motivos de mercado, estruturais ou tecnológicos (n.º 1 do artigo 397º do Código do Trabalho). </a:t>
          </a:r>
        </a:p>
        <a:p>
          <a:pPr algn="just" rtl="0">
            <a:defRPr sz="1000"/>
          </a:pPr>
          <a:r>
            <a:rPr lang="pt-PT" sz="800" b="0" i="0" u="none" strike="noStrike" baseline="0">
              <a:solidFill>
                <a:srgbClr val="000000"/>
              </a:solidFill>
              <a:latin typeface="Arial"/>
              <a:cs typeface="Arial"/>
            </a:rPr>
            <a:t>O procedimento de despedimento coletivo inicia-se com a comunicação do empregador da intenção de proceder ao despedimento, acompanhada, nomeadamente, da indicação do número de trabalhadores a despedir. </a:t>
          </a:r>
        </a:p>
        <a:p>
          <a:pPr algn="just" rtl="0">
            <a:defRPr sz="1000"/>
          </a:pPr>
          <a:r>
            <a:rPr lang="pt-PT" sz="800" b="0" i="0" u="none" strike="noStrike" baseline="0">
              <a:solidFill>
                <a:srgbClr val="000000"/>
              </a:solidFill>
              <a:latin typeface="Arial"/>
              <a:cs typeface="Arial"/>
            </a:rPr>
            <a:t>Segue-se uma fase de negociações com os representantes dos trabalhadores, com vista a um acordo sobre a dimensão e efeitos das medidas a aplicar e, bem assim, outras medidas que reduzam o número de trabalhadores a despedir. Uma alternativa que frequentemente evita ou diminui o número de trabalhadores despedidos é a revogação (por acordo com os próprios trabalhadores) dos contratos de trabalho. </a:t>
          </a:r>
        </a:p>
        <a:p>
          <a:pPr algn="just" rtl="0">
            <a:defRPr sz="1000"/>
          </a:pPr>
          <a:r>
            <a:rPr lang="pt-PT" sz="800" b="0" i="0" u="none" strike="noStrike" baseline="0">
              <a:solidFill>
                <a:srgbClr val="000000"/>
              </a:solidFill>
              <a:latin typeface="Arial"/>
              <a:cs typeface="Arial"/>
            </a:rPr>
            <a:t>No final, o total de trabalhadores despedidos ou a quem se apliquem outras medidas pode não coincidir com o número inicial de trabalhadores a despedir.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Empresa:</a:t>
          </a:r>
          <a:r>
            <a:rPr lang="pt-PT" sz="800" b="0" i="0" u="none" strike="noStrike" baseline="0">
              <a:solidFill>
                <a:srgbClr val="000000"/>
              </a:solidFill>
              <a:latin typeface="Arial"/>
              <a:cs typeface="Arial"/>
            </a:rPr>
            <a:t> Entidade económica que desenvolve uma determinada atividade, sendo constituída por uma sede social e estabelecimentos com localizações diversas.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Estabelecimento:</a:t>
          </a:r>
          <a:r>
            <a:rPr lang="pt-PT" sz="800" b="0" i="0" u="none" strike="noStrike" baseline="0">
              <a:solidFill>
                <a:srgbClr val="000000"/>
              </a:solidFill>
              <a:latin typeface="Arial"/>
              <a:cs typeface="Arial"/>
            </a:rPr>
            <a:t> unidade local que, sob um único regime de propriedade ou de controlo, produz exclusiva ou principalmente um grupo homogéneo de bens ou serviços, num único local.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Família ou agregado familiar de RSI:</a:t>
          </a:r>
          <a:r>
            <a:rPr lang="pt-PT" sz="800" b="0" i="0" u="none" strike="noStrike" baseline="0">
              <a:solidFill>
                <a:srgbClr val="000000"/>
              </a:solidFill>
              <a:latin typeface="Arial"/>
              <a:cs typeface="Arial"/>
            </a:rPr>
            <a:t> conjunto de pessoas que vivem em economia comum, especificando o cônjuge ou pessoa que viva com  </a:t>
          </a:r>
        </a:p>
      </xdr:txBody>
    </xdr:sp>
    <xdr:clientData/>
  </xdr:twoCellAnchor>
  <xdr:twoCellAnchor>
    <xdr:from>
      <xdr:col>15</xdr:col>
      <xdr:colOff>133350</xdr:colOff>
      <xdr:row>1</xdr:row>
      <xdr:rowOff>47625</xdr:rowOff>
    </xdr:from>
    <xdr:to>
      <xdr:col>31</xdr:col>
      <xdr:colOff>9525</xdr:colOff>
      <xdr:row>82</xdr:row>
      <xdr:rowOff>66675</xdr:rowOff>
    </xdr:to>
    <xdr:sp macro="" textlink="">
      <xdr:nvSpPr>
        <xdr:cNvPr id="1464384" name="Text Box 2"/>
        <xdr:cNvSpPr txBox="1">
          <a:spLocks noChangeArrowheads="1"/>
        </xdr:cNvSpPr>
      </xdr:nvSpPr>
      <xdr:spPr bwMode="auto">
        <a:xfrm>
          <a:off x="3419475" y="219075"/>
          <a:ext cx="3257550" cy="1220152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o titular em união de facto há mais de um ano, e em geral todos os menores titular em união de facto há mais de um ano, e em geral todos os menores a cargo, quer tenham ou não laços de parentesco com o titular. Poderão ainda ser considerados outros adultos que se encontrem na exclusiva dependência económica do agregado, caso sejam estudantes ou estejam dispensados de disponibilidade ativa para a inserção profissional ou quando o agregado não tenha, incluindo a pessoa em causa, direito à prestação.</a:t>
          </a:r>
        </a:p>
        <a:p>
          <a:pPr algn="just" rtl="0">
            <a:defRPr sz="1000"/>
          </a:pPr>
          <a:endParaRPr lang="pt-PT" sz="800" b="0" i="0" u="none" strike="noStrike" baseline="0">
            <a:solidFill>
              <a:srgbClr val="000000"/>
            </a:solidFill>
            <a:latin typeface="Arial"/>
            <a:cs typeface="Arial"/>
          </a:endParaRPr>
        </a:p>
        <a:p>
          <a:pPr algn="just"/>
          <a:r>
            <a:rPr lang="pt-PT" sz="800" b="1" i="0" u="none" strike="noStrike" baseline="0">
              <a:solidFill>
                <a:srgbClr val="000000"/>
              </a:solidFill>
              <a:latin typeface="Arial"/>
              <a:cs typeface="Arial"/>
            </a:rPr>
            <a:t>Instrumento de regulamentação coletiva de trabalho (IRCT):</a:t>
          </a:r>
          <a:r>
            <a:rPr lang="pt-PT" sz="800" b="0" i="0" u="none" strike="noStrike" baseline="0">
              <a:solidFill>
                <a:srgbClr val="000000"/>
              </a:solidFill>
              <a:latin typeface="Arial"/>
              <a:cs typeface="Arial"/>
            </a:rPr>
            <a:t> </a:t>
          </a:r>
        </a:p>
        <a:p>
          <a:pPr algn="just">
            <a:spcAft>
              <a:spcPts val="200"/>
            </a:spcAft>
          </a:pPr>
          <a:r>
            <a:rPr lang="pt-PT" sz="800" baseline="0" smtClean="0">
              <a:latin typeface="Arial" pitchFamily="34" charset="0"/>
              <a:ea typeface="+mn-ea"/>
              <a:cs typeface="Arial" pitchFamily="34" charset="0"/>
            </a:rPr>
            <a:t>Os instrumentos de regulamentação coletiva de trabalho podem ser negociais ou não negociais.</a:t>
          </a:r>
        </a:p>
        <a:p>
          <a:pPr algn="just">
            <a:spcAft>
              <a:spcPts val="200"/>
            </a:spcAft>
          </a:pPr>
          <a:r>
            <a:rPr lang="pt-PT" sz="800" baseline="0" smtClean="0">
              <a:latin typeface="Arial" pitchFamily="34" charset="0"/>
              <a:ea typeface="+mn-ea"/>
              <a:cs typeface="Arial" pitchFamily="34" charset="0"/>
            </a:rPr>
            <a:t>Os instrumentos de regulamentação coletiva de trabalho </a:t>
          </a:r>
          <a:r>
            <a:rPr lang="pt-PT" sz="800" b="1" baseline="0" smtClean="0">
              <a:latin typeface="Arial" pitchFamily="34" charset="0"/>
              <a:ea typeface="+mn-ea"/>
              <a:cs typeface="Arial" pitchFamily="34" charset="0"/>
            </a:rPr>
            <a:t>negociais</a:t>
          </a:r>
          <a:r>
            <a:rPr lang="pt-PT" sz="800" baseline="0" smtClean="0">
              <a:latin typeface="Arial" pitchFamily="34" charset="0"/>
              <a:ea typeface="+mn-ea"/>
              <a:cs typeface="Arial" pitchFamily="34" charset="0"/>
            </a:rPr>
            <a:t> são a convenção coletiva, o acordo de adesão e a decisão arbitral em processo de arbitragem voluntária.</a:t>
          </a:r>
        </a:p>
        <a:p>
          <a:pPr algn="just"/>
          <a:r>
            <a:rPr lang="pt-PT" sz="800" baseline="0" smtClean="0">
              <a:latin typeface="Arial" pitchFamily="34" charset="0"/>
              <a:ea typeface="+mn-ea"/>
              <a:cs typeface="Arial" pitchFamily="34" charset="0"/>
            </a:rPr>
            <a:t>As </a:t>
          </a:r>
          <a:r>
            <a:rPr lang="pt-PT" sz="800" b="1" baseline="0" smtClean="0">
              <a:latin typeface="Arial" pitchFamily="34" charset="0"/>
              <a:ea typeface="+mn-ea"/>
              <a:cs typeface="Arial" pitchFamily="34" charset="0"/>
            </a:rPr>
            <a:t>convenções coletivas </a:t>
          </a:r>
          <a:r>
            <a:rPr lang="pt-PT" sz="800" baseline="0" smtClean="0">
              <a:latin typeface="Arial" pitchFamily="34" charset="0"/>
              <a:ea typeface="+mn-ea"/>
              <a:cs typeface="Arial" pitchFamily="34" charset="0"/>
            </a:rPr>
            <a:t>podem ser:</a:t>
          </a:r>
        </a:p>
        <a:p>
          <a:pPr marL="0" marR="0" indent="0" algn="just" defTabSz="914400" eaLnBrk="1" fontAlgn="auto" latinLnBrk="0" hangingPunct="1">
            <a:lnSpc>
              <a:spcPct val="100000"/>
            </a:lnSpc>
            <a:spcBef>
              <a:spcPts val="0"/>
            </a:spcBef>
            <a:spcAft>
              <a:spcPts val="0"/>
            </a:spcAft>
            <a:buClrTx/>
            <a:buSzTx/>
            <a:buFontTx/>
            <a:buNone/>
            <a:tabLst/>
            <a:defRPr/>
          </a:pPr>
          <a:r>
            <a:rPr lang="pt-PT" sz="800" b="0" i="1" baseline="0" smtClean="0">
              <a:latin typeface="Arial" pitchFamily="34" charset="0"/>
              <a:ea typeface="+mn-ea"/>
              <a:cs typeface="Arial" pitchFamily="34" charset="0"/>
            </a:rPr>
            <a:t>     - </a:t>
          </a:r>
          <a:r>
            <a:rPr lang="pt-PT" sz="800" b="1" baseline="0" smtClean="0">
              <a:latin typeface="Arial" pitchFamily="34" charset="0"/>
              <a:ea typeface="+mn-ea"/>
              <a:cs typeface="Arial" pitchFamily="34" charset="0"/>
            </a:rPr>
            <a:t>Contrato coletivo de trabalho </a:t>
          </a:r>
          <a:r>
            <a:rPr lang="pt-PT" sz="800" b="0" baseline="0" smtClean="0">
              <a:latin typeface="Arial" pitchFamily="34" charset="0"/>
              <a:ea typeface="+mn-ea"/>
              <a:cs typeface="Arial" pitchFamily="34" charset="0"/>
            </a:rPr>
            <a:t>(CCT) - convenção coletiva celebrada entre uma ou mais associações patronais e uma ou mais associações sindicais; 	</a:t>
          </a:r>
        </a:p>
        <a:p>
          <a:pPr algn="just"/>
          <a:r>
            <a:rPr lang="pt-PT" sz="800" b="0" baseline="0" smtClean="0">
              <a:latin typeface="Arial" pitchFamily="34" charset="0"/>
              <a:ea typeface="+mn-ea"/>
              <a:cs typeface="Arial" pitchFamily="34" charset="0"/>
            </a:rPr>
            <a:t>     -</a:t>
          </a:r>
          <a:r>
            <a:rPr lang="pt-PT" sz="800" b="1" baseline="0" smtClean="0">
              <a:latin typeface="Arial" pitchFamily="34" charset="0"/>
              <a:ea typeface="+mn-ea"/>
              <a:cs typeface="Arial" pitchFamily="34" charset="0"/>
            </a:rPr>
            <a:t> Acordo coletivo de trabalho </a:t>
          </a:r>
          <a:r>
            <a:rPr lang="pt-PT" sz="800" b="0" baseline="0" smtClean="0">
              <a:latin typeface="Arial" pitchFamily="34" charset="0"/>
              <a:ea typeface="+mn-ea"/>
              <a:cs typeface="Arial" pitchFamily="34" charset="0"/>
            </a:rPr>
            <a:t>(ACT) - convenção coletiva celebrada entre vários empregadores e uma ou mais associações sindicais; </a:t>
          </a:r>
        </a:p>
        <a:p>
          <a:pPr algn="just">
            <a:spcAft>
              <a:spcPts val="200"/>
            </a:spcAft>
          </a:pPr>
          <a:r>
            <a:rPr lang="pt-PT" sz="800" b="1" baseline="0">
              <a:latin typeface="Arial" pitchFamily="34" charset="0"/>
              <a:ea typeface="+mn-ea"/>
              <a:cs typeface="Arial" pitchFamily="34" charset="0"/>
            </a:rPr>
            <a:t>     </a:t>
          </a:r>
          <a:r>
            <a:rPr lang="pt-PT" sz="800" b="1">
              <a:latin typeface="Arial" pitchFamily="34" charset="0"/>
              <a:ea typeface="+mn-ea"/>
              <a:cs typeface="Arial" pitchFamily="34" charset="0"/>
            </a:rPr>
            <a:t>- Acordo de empresa (AE) - </a:t>
          </a:r>
          <a:r>
            <a:rPr lang="pt-PT" sz="800">
              <a:latin typeface="Arial" pitchFamily="34" charset="0"/>
              <a:ea typeface="+mn-ea"/>
              <a:cs typeface="Arial" pitchFamily="34" charset="0"/>
            </a:rPr>
            <a:t>convenção coletiva celebrada entre uma ou mais associações sindicais e um empregador para uma empresa ou estabelecimento.</a:t>
          </a:r>
        </a:p>
        <a:p>
          <a:pPr algn="just">
            <a:spcAft>
              <a:spcPts val="200"/>
            </a:spcAft>
          </a:pPr>
          <a:r>
            <a:rPr lang="pt-PT" sz="800" b="1">
              <a:latin typeface="Arial" pitchFamily="34" charset="0"/>
              <a:ea typeface="+mn-ea"/>
              <a:cs typeface="Arial" pitchFamily="34" charset="0"/>
            </a:rPr>
            <a:t>Acordo de adesão </a:t>
          </a:r>
          <a:r>
            <a:rPr lang="pt-PT" sz="800">
              <a:latin typeface="Arial" pitchFamily="34" charset="0"/>
              <a:ea typeface="+mn-ea"/>
              <a:cs typeface="Arial" pitchFamily="34" charset="0"/>
            </a:rPr>
            <a:t>- </a:t>
          </a:r>
          <a:r>
            <a:rPr lang="pt-PT" sz="800">
              <a:latin typeface="Arial" pitchFamily="34" charset="0"/>
              <a:cs typeface="Arial" pitchFamily="34" charset="0"/>
            </a:rPr>
            <a:t>adesão a convenção coletiva ou a decisão arbitral por parte de associação sindical, associação de empregadores ou empregador .</a:t>
          </a:r>
          <a:endParaRPr lang="pt-PT" sz="800">
            <a:latin typeface="Arial" pitchFamily="34" charset="0"/>
            <a:ea typeface="+mn-ea"/>
            <a:cs typeface="Arial" pitchFamily="34" charset="0"/>
          </a:endParaRPr>
        </a:p>
        <a:p>
          <a:pPr algn="just"/>
          <a:r>
            <a:rPr lang="pt-PT" sz="800" b="0" i="0" u="none" strike="noStrike" baseline="0" smtClean="0">
              <a:solidFill>
                <a:srgbClr val="000000"/>
              </a:solidFill>
              <a:latin typeface="Arial" pitchFamily="34" charset="0"/>
              <a:ea typeface="+mn-ea"/>
              <a:cs typeface="Arial" pitchFamily="34" charset="0"/>
            </a:rPr>
            <a:t>Os instrumentos de regulamentação coletiva de trabalho </a:t>
          </a:r>
          <a:r>
            <a:rPr lang="pt-PT" sz="800" b="1" i="0" u="none" strike="noStrike" baseline="0" smtClean="0">
              <a:solidFill>
                <a:srgbClr val="000000"/>
              </a:solidFill>
              <a:latin typeface="Arial" pitchFamily="34" charset="0"/>
              <a:ea typeface="+mn-ea"/>
              <a:cs typeface="Arial" pitchFamily="34" charset="0"/>
            </a:rPr>
            <a:t>não negociais</a:t>
          </a:r>
          <a:r>
            <a:rPr lang="pt-PT" sz="800" b="0" i="0" u="none" strike="noStrike" baseline="0" smtClean="0">
              <a:solidFill>
                <a:srgbClr val="000000"/>
              </a:solidFill>
              <a:latin typeface="Arial" pitchFamily="34" charset="0"/>
              <a:ea typeface="+mn-ea"/>
              <a:cs typeface="Arial" pitchFamily="34" charset="0"/>
            </a:rPr>
            <a:t> são a portaria de extensão, a portaria de condições de trabalho e a decisão arbitral em processo de arbitragem obrigatória ou necessária.</a:t>
          </a:r>
        </a:p>
        <a:p>
          <a:pPr algn="just"/>
          <a:r>
            <a:rPr lang="pt-PT" sz="800" b="1">
              <a:latin typeface="Arial" pitchFamily="34" charset="0"/>
              <a:ea typeface="+mn-ea"/>
              <a:cs typeface="Arial" pitchFamily="34" charset="0"/>
            </a:rPr>
            <a:t>Portaria de extensão (PE) </a:t>
          </a:r>
          <a:r>
            <a:rPr lang="pt-PT" sz="800">
              <a:latin typeface="Arial" pitchFamily="34" charset="0"/>
              <a:ea typeface="+mn-ea"/>
              <a:cs typeface="Arial" pitchFamily="34" charset="0"/>
            </a:rPr>
            <a:t>- portaria que estende o âmbito de aplicação de uma convenção coletiva ou decisão arbitral a trabalhadores e ou a empregadores não abrangidos por esta. </a:t>
          </a:r>
        </a:p>
        <a:p>
          <a:pPr marL="0" marR="0" indent="0" algn="just" defTabSz="914400" eaLnBrk="1" fontAlgn="auto" latinLnBrk="0" hangingPunct="1">
            <a:lnSpc>
              <a:spcPct val="100000"/>
            </a:lnSpc>
            <a:spcBef>
              <a:spcPts val="0"/>
            </a:spcBef>
            <a:spcAft>
              <a:spcPts val="0"/>
            </a:spcAft>
            <a:buClrTx/>
            <a:buSzTx/>
            <a:buFontTx/>
            <a:buNone/>
            <a:tabLst/>
            <a:defRPr/>
          </a:pPr>
          <a:r>
            <a:rPr lang="pt-PT" sz="800" b="1">
              <a:latin typeface="Arial" pitchFamily="34" charset="0"/>
              <a:ea typeface="+mn-ea"/>
              <a:cs typeface="Arial" pitchFamily="34" charset="0"/>
            </a:rPr>
            <a:t>Portaria de condições de trabalho (PCT) </a:t>
          </a:r>
          <a:r>
            <a:rPr lang="pt-PT" sz="800">
              <a:latin typeface="Arial" pitchFamily="34" charset="0"/>
              <a:ea typeface="+mn-ea"/>
              <a:cs typeface="Arial" pitchFamily="34" charset="0"/>
            </a:rPr>
            <a:t>- portaria que contém as normas reguladoras das condições de trabalho no seu âmbito de aplicação.</a:t>
          </a:r>
          <a:r>
            <a:rPr lang="pt-PT" sz="800" b="1" baseline="0">
              <a:latin typeface="Arial" pitchFamily="34" charset="0"/>
              <a:ea typeface="+mn-ea"/>
              <a:cs typeface="Arial" pitchFamily="34" charset="0"/>
            </a:rPr>
            <a:t>	</a:t>
          </a:r>
          <a:endParaRPr lang="pt-PT" sz="800">
            <a:latin typeface="Arial" pitchFamily="34" charset="0"/>
            <a:cs typeface="Arial" pitchFamily="34" charset="0"/>
          </a:endParaRPr>
        </a:p>
        <a:p>
          <a:pPr algn="just"/>
          <a:r>
            <a:rPr lang="pt-PT" sz="800" b="1">
              <a:latin typeface="Arial" pitchFamily="34" charset="0"/>
              <a:ea typeface="+mn-ea"/>
              <a:cs typeface="Arial" pitchFamily="34" charset="0"/>
            </a:rPr>
            <a:t>Decisão arbitral </a:t>
          </a:r>
          <a:r>
            <a:rPr lang="pt-PT" sz="800">
              <a:latin typeface="Arial" pitchFamily="34" charset="0"/>
              <a:ea typeface="+mn-ea"/>
              <a:cs typeface="Arial" pitchFamily="34" charset="0"/>
            </a:rPr>
            <a:t>– instrumento de regulamentação coletiva de trabalho resultante de arbitragem, voluntária, obrigatória ou necessária. </a:t>
          </a:r>
          <a:endParaRPr lang="pt-PT" sz="800">
            <a:latin typeface="Arial" pitchFamily="34" charset="0"/>
            <a:cs typeface="Arial" pitchFamily="34" charset="0"/>
          </a:endParaRPr>
        </a:p>
        <a:p>
          <a:pPr algn="just"/>
          <a:endParaRPr lang="pt-PT" sz="800" b="0" i="0" u="none" strike="noStrike" baseline="0" smtClean="0">
            <a:solidFill>
              <a:srgbClr val="000000"/>
            </a:solidFill>
            <a:latin typeface="Arial"/>
            <a:ea typeface="+mn-ea"/>
            <a:cs typeface="Arial"/>
          </a:endParaRPr>
        </a:p>
        <a:p>
          <a:pPr algn="just" rtl="0">
            <a:defRPr sz="1000"/>
          </a:pPr>
          <a:r>
            <a:rPr lang="pt-PT" sz="800" b="0" i="0" u="none" strike="noStrike" baseline="0">
              <a:solidFill>
                <a:srgbClr val="000000"/>
              </a:solidFill>
              <a:latin typeface="Arial"/>
              <a:cs typeface="Arial"/>
            </a:rPr>
            <a:t>Í</a:t>
          </a:r>
          <a:r>
            <a:rPr lang="pt-PT" sz="800" b="1" i="0" u="none" strike="noStrike" baseline="0">
              <a:solidFill>
                <a:srgbClr val="000000"/>
              </a:solidFill>
              <a:latin typeface="Arial"/>
              <a:cs typeface="Arial"/>
            </a:rPr>
            <a:t>ndice de Preços no Consumidor:</a:t>
          </a:r>
          <a:r>
            <a:rPr lang="pt-PT" sz="800" b="0" i="0" u="none" strike="noStrike" baseline="0">
              <a:solidFill>
                <a:srgbClr val="000000"/>
              </a:solidFill>
              <a:latin typeface="Arial"/>
              <a:cs typeface="Arial"/>
            </a:rPr>
            <a:t> indicador que tem por finalidade medir a evolução no tempo dos preços de um conjunto de bens e serviços considerados representativos da estrutura de consumo da população residente em Portugal. A estrutura de consumo da atual série do IPC (2008 = 100) bem como os bens e serviços que constituem o cabaz do indicador foram inferidos com base no Inquérito aos Orçamentos Familiares realizado em 2005 e 2006.</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Ofertas de emprego: </a:t>
          </a:r>
          <a:r>
            <a:rPr lang="pt-PT" sz="800" b="0" i="0" u="none" strike="noStrike" baseline="0">
              <a:solidFill>
                <a:srgbClr val="000000"/>
              </a:solidFill>
              <a:latin typeface="Arial"/>
              <a:cs typeface="Arial"/>
            </a:rPr>
            <a:t>empregos disponíveis comunicados pelas entidades empregadoras aos Centros de Emprego.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Participantes em programas e medidas de emprego, formação profissional e reabilitação profissional:</a:t>
          </a: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transitados: </a:t>
          </a:r>
          <a:r>
            <a:rPr lang="pt-PT" sz="800" b="0" i="0" u="none" strike="noStrike" baseline="0">
              <a:solidFill>
                <a:srgbClr val="000000"/>
              </a:solidFill>
              <a:latin typeface="Arial"/>
              <a:cs typeface="Arial"/>
            </a:rPr>
            <a:t>número de participantes que iniciaram a sua atividade em anos anteriores não tendo terminado antes do primeiro dia do ano estatístico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iniciados:</a:t>
          </a:r>
          <a:r>
            <a:rPr lang="pt-PT" sz="800" b="0" i="0" u="none" strike="noStrike" baseline="0">
              <a:solidFill>
                <a:srgbClr val="000000"/>
              </a:solidFill>
              <a:latin typeface="Arial"/>
              <a:cs typeface="Arial"/>
            </a:rPr>
            <a:t> número de participantes que iniciaram a sua participação em programas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terminaram:</a:t>
          </a:r>
          <a:r>
            <a:rPr lang="pt-PT" sz="800" b="0" i="0" u="none" strike="noStrike" baseline="0">
              <a:solidFill>
                <a:srgbClr val="000000"/>
              </a:solidFill>
              <a:latin typeface="Arial"/>
              <a:cs typeface="Arial"/>
            </a:rPr>
            <a:t> número de participantes que cessaram a sua participação em medidas ativas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permanecem: </a:t>
          </a:r>
          <a:r>
            <a:rPr lang="pt-PT" sz="800" b="0" i="0" u="none" strike="noStrike" baseline="0">
              <a:solidFill>
                <a:srgbClr val="000000"/>
              </a:solidFill>
              <a:latin typeface="Arial"/>
              <a:cs typeface="Arial"/>
            </a:rPr>
            <a:t>número de participantes que se encontram em atividade no programa no final do período em análise, independentemente da data de entrada.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Pedidos de emprego:</a:t>
          </a:r>
          <a:r>
            <a:rPr lang="pt-PT" sz="800" b="0" i="0" u="none" strike="noStrike" baseline="0">
              <a:solidFill>
                <a:srgbClr val="000000"/>
              </a:solidFill>
              <a:latin typeface="Arial"/>
              <a:cs typeface="Arial"/>
            </a:rPr>
            <a:t> total de pessoas com idade igual ou superior a 16 anos (salvaguardadas as reservas previstas na Lei), inscritas nos Centros de Emprego para obter um emprego por conta de outrem.</a:t>
          </a:r>
        </a:p>
        <a:p>
          <a:pPr algn="just" rtl="0">
            <a:defRPr sz="1000"/>
          </a:pPr>
          <a:r>
            <a:rPr lang="pt-PT" sz="800" b="0" i="0" u="none" strike="noStrike" baseline="0">
              <a:solidFill>
                <a:srgbClr val="000000"/>
              </a:solidFill>
              <a:latin typeface="Arial"/>
              <a:cs typeface="Arial"/>
            </a:rPr>
            <a:t>Subdividem-se:</a:t>
          </a:r>
        </a:p>
        <a:p>
          <a:pPr algn="just" rtl="0">
            <a:defRPr sz="1000"/>
          </a:pPr>
          <a:r>
            <a:rPr lang="pt-PT" sz="800" b="1" i="0" u="none" strike="noStrike" baseline="0">
              <a:solidFill>
                <a:srgbClr val="000000"/>
              </a:solidFill>
              <a:latin typeface="Arial"/>
              <a:cs typeface="Arial"/>
            </a:rPr>
            <a:t>- empregados: </a:t>
          </a:r>
          <a:r>
            <a:rPr lang="pt-PT" sz="800" b="0" i="0" u="none" strike="noStrike" baseline="0">
              <a:solidFill>
                <a:srgbClr val="000000"/>
              </a:solidFill>
              <a:latin typeface="Arial"/>
              <a:cs typeface="Arial"/>
            </a:rPr>
            <a:t>têm um emprego que pretendem abandonar;</a:t>
          </a:r>
        </a:p>
        <a:p>
          <a:pPr algn="just" rtl="0">
            <a:defRPr sz="1000"/>
          </a:pPr>
          <a:r>
            <a:rPr lang="pt-PT" sz="800" b="1" i="0" u="none" strike="noStrike" baseline="0">
              <a:solidFill>
                <a:srgbClr val="000000"/>
              </a:solidFill>
              <a:latin typeface="Arial"/>
              <a:cs typeface="Arial"/>
            </a:rPr>
            <a:t>- ocupados: </a:t>
          </a:r>
          <a:r>
            <a:rPr lang="pt-PT" sz="800" b="0" i="0" u="none" strike="noStrike" baseline="0">
              <a:solidFill>
                <a:srgbClr val="000000"/>
              </a:solidFill>
              <a:latin typeface="Arial"/>
              <a:cs typeface="Arial"/>
            </a:rPr>
            <a:t>trabalhadores ocupados em programas especiais de emprego;</a:t>
          </a: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28</xdr:col>
      <xdr:colOff>28575</xdr:colOff>
      <xdr:row>0</xdr:row>
      <xdr:rowOff>0</xdr:rowOff>
    </xdr:from>
    <xdr:to>
      <xdr:col>32</xdr:col>
      <xdr:colOff>11973</xdr:colOff>
      <xdr:row>1</xdr:row>
      <xdr:rowOff>8550</xdr:rowOff>
    </xdr:to>
    <xdr:grpSp>
      <xdr:nvGrpSpPr>
        <xdr:cNvPr id="8" name="Grupo 7"/>
        <xdr:cNvGrpSpPr/>
      </xdr:nvGrpSpPr>
      <xdr:grpSpPr>
        <a:xfrm>
          <a:off x="62388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3.xml><?xml version="1.0" encoding="utf-8"?>
<xdr:wsDr xmlns:xdr="http://schemas.openxmlformats.org/drawingml/2006/spreadsheetDrawing" xmlns:a="http://schemas.openxmlformats.org/drawingml/2006/main">
  <xdr:twoCellAnchor>
    <xdr:from>
      <xdr:col>15</xdr:col>
      <xdr:colOff>276225</xdr:colOff>
      <xdr:row>1</xdr:row>
      <xdr:rowOff>47625</xdr:rowOff>
    </xdr:from>
    <xdr:to>
      <xdr:col>32</xdr:col>
      <xdr:colOff>0</xdr:colOff>
      <xdr:row>80</xdr:row>
      <xdr:rowOff>38100</xdr:rowOff>
    </xdr:to>
    <xdr:sp macro="" textlink="">
      <xdr:nvSpPr>
        <xdr:cNvPr id="1465345" name="Text Box 1"/>
        <xdr:cNvSpPr txBox="1">
          <a:spLocks noChangeArrowheads="1"/>
        </xdr:cNvSpPr>
      </xdr:nvSpPr>
      <xdr:spPr bwMode="auto">
        <a:xfrm>
          <a:off x="3562350" y="219075"/>
          <a:ext cx="3276600" cy="1161097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pitchFamily="34" charset="0"/>
            <a:cs typeface="Arial" pitchFamily="34" charset="0"/>
          </a:endParaRP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Taxa de salário (horária ou mensal):</a:t>
          </a:r>
          <a:r>
            <a:rPr lang="pt-PT" sz="800" b="0" i="0" u="none" strike="noStrike" baseline="0">
              <a:solidFill>
                <a:srgbClr val="000000"/>
              </a:solidFill>
              <a:latin typeface="Arial"/>
              <a:cs typeface="Arial"/>
            </a:rPr>
            <a:t> montante ilíquido (antes da dedução de quaisquer descontos), em dinheiro e/ou géneros, pago com carácter regular e garantido aos trabalhadores no período de referência e correspondente ao período normal de trabalho. Não são considerados quaisquer descontos efetuados nesse período devido a faltas por motivos que determinem redução na remuneração. Inclui, para além da remuneração de base, os prémios e subsídios regulares e garantidos ligados às características do posto de trabalho (subsídios de função, de turno, de isenção de horário, por trabalhos penosos, perigosos ou sujos, etc.) No caso do subsídio de alimentação são sempre considerados 20 dias de trabalho com direito a atribuição do subsídio. Excluem-se os prémios, subsídios e gratificações ligados às características individuais do trabalhador (diuturnidades, produtividade, assiduidade, mérito, etc.). O pagamento de horas extraordinárias encontra-se também excluído.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completo: </a:t>
          </a:r>
          <a:r>
            <a:rPr lang="pt-PT" sz="800" b="0" i="0" u="none" strike="noStrike" baseline="0">
              <a:solidFill>
                <a:srgbClr val="000000"/>
              </a:solidFill>
              <a:latin typeface="Arial"/>
              <a:cs typeface="Arial"/>
            </a:rPr>
            <a:t>Trabalhador cujo período de trabalho tem uma duração igual ou superior à duração normal de trabalho em vigor na empresa/instituição, para a respetiva categoria profissional ou na respetiva profissão.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parcial:</a:t>
          </a:r>
          <a:r>
            <a:rPr lang="pt-PT" sz="800" b="0" i="0" u="none" strike="noStrike" baseline="0">
              <a:solidFill>
                <a:srgbClr val="000000"/>
              </a:solidFill>
              <a:latin typeface="Arial"/>
              <a:cs typeface="Arial"/>
            </a:rPr>
            <a:t> trabalhador cujo período de trabalho tem uma duração inferior à duração normal de trabalho em vigor na empresa/instituição, para a respetiva categoria profissional ou na respetiva profissão.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de outrem:</a:t>
          </a:r>
          <a:r>
            <a:rPr lang="pt-PT" sz="800" b="0" i="0" u="none" strike="noStrike" baseline="0">
              <a:solidFill>
                <a:srgbClr val="000000"/>
              </a:solidFill>
              <a:latin typeface="Arial"/>
              <a:cs typeface="Arial"/>
            </a:rPr>
            <a:t> indivíduo que exerce uma atividade sob a autoridade e direção de outrem, nos termos de um contrato de trabalho, sujeito ou não a forma escrita, e que lhe confere o direito a uma remuneração, a qual não depende dos resultados da unidade económica para a qual trabalha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com contrato a termo:</a:t>
          </a:r>
          <a:r>
            <a:rPr lang="pt-PT" sz="800" b="0" i="0" u="none" strike="noStrike" baseline="0">
              <a:solidFill>
                <a:srgbClr val="000000"/>
              </a:solidFill>
              <a:latin typeface="Arial"/>
              <a:cs typeface="Arial"/>
            </a:rPr>
            <a:t> Indivíduo ligado à empresa/instituição por um contrato reduzido a escrito com fixação do seu termo e com menção concretizada de modo justificativo: 1) a termo certo: quando no contrato escrito conste expressamente a estipulação do prazo de duração do contrato e a indicação do seu termo; 2) a termo incerto: quando o contrato de trabalho dure por todo o tempo necessário à substituição do trabalhador ausente ou à conclusão da atividade, tarefa ou obra cuja execução justifica a sua celebração.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própria:</a:t>
          </a:r>
          <a:r>
            <a:rPr lang="pt-PT" sz="800" b="0" i="0" u="none" strike="noStrike" baseline="0">
              <a:solidFill>
                <a:srgbClr val="000000"/>
              </a:solidFill>
              <a:latin typeface="Arial"/>
              <a:cs typeface="Arial"/>
            </a:rPr>
            <a:t> Indivíduo que exerce uma atividade independente, com associados ou não, obtendo uma remuneração que está diretamente dependente dos lucros (realizados ou potenciais) provenientes de bens ou serviços produzidos. Os associados podem ser, ou não, membros do agregado familiar. Um trabalhador por conta própria pode ser classificado como trabalhador por conta própria como isolado ou como empregador.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Valor médio da prestação de RSI por família:</a:t>
          </a:r>
          <a:r>
            <a:rPr lang="pt-PT" sz="800" b="0" i="0" u="none" strike="noStrike" baseline="0">
              <a:solidFill>
                <a:srgbClr val="000000"/>
              </a:solidFill>
              <a:latin typeface="Arial"/>
              <a:cs typeface="Arial"/>
            </a:rPr>
            <a:t> quociente entre o total das prestações processadas às famílias e o nº total de famílias (sendo que o mês de processamento da prestação = mês de referência da prestação).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Variação média ponderada intertabelas:</a:t>
          </a: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 Eficácia (meses):</a:t>
          </a:r>
          <a:r>
            <a:rPr lang="pt-PT" sz="800" b="0" i="0" u="none" strike="noStrike" baseline="0">
              <a:solidFill>
                <a:srgbClr val="000000"/>
              </a:solidFill>
              <a:latin typeface="Arial"/>
              <a:cs typeface="Arial"/>
            </a:rPr>
            <a:t> este período reporta-se aos meses que decorrem entre a data de início de eficácia da tabela anterior e da tabela vigente, com arredondamento por excesso a partir dos 15 dias inclusive. </a:t>
          </a:r>
        </a:p>
        <a:p>
          <a:pPr algn="just" rtl="0">
            <a:defRPr sz="1000"/>
          </a:pPr>
          <a:r>
            <a:rPr lang="pt-PT" sz="800" b="1" i="0" u="none" strike="noStrike" baseline="0">
              <a:solidFill>
                <a:srgbClr val="000000"/>
              </a:solidFill>
              <a:latin typeface="Arial"/>
              <a:cs typeface="Arial"/>
            </a:rPr>
            <a:t>- Variação nominal:</a:t>
          </a:r>
          <a:r>
            <a:rPr lang="pt-PT" sz="800" b="0" i="0" u="none" strike="noStrike" baseline="0">
              <a:solidFill>
                <a:srgbClr val="000000"/>
              </a:solidFill>
              <a:latin typeface="Arial"/>
              <a:cs typeface="Arial"/>
            </a:rPr>
            <a:t> é a percentagem de aumento entre a remuneração média ponderada da tabela anterior e da tabela vigente.</a:t>
          </a:r>
        </a:p>
        <a:p>
          <a:pPr algn="just" rtl="0">
            <a:defRPr sz="1000"/>
          </a:pPr>
          <a:r>
            <a:rPr lang="pt-PT" sz="800" b="1" i="0" u="none" strike="noStrike" baseline="0">
              <a:solidFill>
                <a:srgbClr val="000000"/>
              </a:solidFill>
              <a:latin typeface="Arial"/>
              <a:cs typeface="Arial"/>
            </a:rPr>
            <a:t>- Variação deflacionada:</a:t>
          </a:r>
          <a:r>
            <a:rPr lang="pt-PT" sz="800" b="0" i="0" u="none" strike="noStrike" baseline="0">
              <a:solidFill>
                <a:srgbClr val="000000"/>
              </a:solidFill>
              <a:latin typeface="Arial"/>
              <a:cs typeface="Arial"/>
            </a:rPr>
            <a:t> para o total e para cada secção da CAE a variação nominal é deflacionada com a evolução do índice de preços no consumidor (IPC) no período de eficácia da tabela.</a:t>
          </a:r>
        </a:p>
        <a:p>
          <a:pPr algn="just" rtl="0">
            <a:defRPr sz="1000"/>
          </a:pPr>
          <a:r>
            <a:rPr lang="pt-PT" sz="800" b="1" i="0" u="none" strike="noStrike" baseline="0">
              <a:solidFill>
                <a:srgbClr val="000000"/>
              </a:solidFill>
              <a:latin typeface="Arial"/>
              <a:cs typeface="Arial"/>
            </a:rPr>
            <a:t>- Variação anualizada: </a:t>
          </a:r>
          <a:r>
            <a:rPr lang="pt-PT" sz="800" b="0" i="0" u="none" strike="noStrike" baseline="0">
              <a:solidFill>
                <a:srgbClr val="000000"/>
              </a:solidFill>
              <a:latin typeface="Arial"/>
              <a:cs typeface="Arial"/>
            </a:rPr>
            <a:t>para permitir a comparação entre todos os IRC, dado que os períodos de eficácia das tabelas salariais são, em alguns casos, inferiores ou superiores a 12 meses, anualizam-se as percentagens de variação intertabelas nominal e as do Índice de Preços no Consumidor (IPC).</a:t>
          </a: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a:t>
          </a:r>
        </a:p>
      </xdr:txBody>
    </xdr:sp>
    <xdr:clientData/>
  </xdr:twoCellAnchor>
  <xdr:twoCellAnchor>
    <xdr:from>
      <xdr:col>1</xdr:col>
      <xdr:colOff>66675</xdr:colOff>
      <xdr:row>1</xdr:row>
      <xdr:rowOff>47625</xdr:rowOff>
    </xdr:from>
    <xdr:to>
      <xdr:col>15</xdr:col>
      <xdr:colOff>209550</xdr:colOff>
      <xdr:row>85</xdr:row>
      <xdr:rowOff>28575</xdr:rowOff>
    </xdr:to>
    <xdr:sp macro="" textlink="">
      <xdr:nvSpPr>
        <xdr:cNvPr id="1465402" name="Text Box 2"/>
        <xdr:cNvSpPr txBox="1">
          <a:spLocks noChangeArrowheads="1"/>
        </xdr:cNvSpPr>
      </xdr:nvSpPr>
      <xdr:spPr bwMode="auto">
        <a:xfrm>
          <a:off x="133350" y="219075"/>
          <a:ext cx="3362325" cy="1235392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r>
            <a:rPr lang="pt-PT" sz="800" b="1" i="0" baseline="0">
              <a:latin typeface="Arial" pitchFamily="34" charset="0"/>
              <a:ea typeface="+mn-ea"/>
              <a:cs typeface="Arial" pitchFamily="34" charset="0"/>
            </a:rPr>
            <a:t>- desempregados </a:t>
          </a:r>
          <a:r>
            <a:rPr lang="pt-PT" sz="800" b="0" i="0" baseline="0">
              <a:latin typeface="Arial" pitchFamily="34" charset="0"/>
              <a:ea typeface="+mn-ea"/>
              <a:cs typeface="Arial" pitchFamily="34" charset="0"/>
            </a:rPr>
            <a:t>(desemprego registado): não têm um emprego e estão imediatamente disponíveis para trabalhar, dos quais: primeiro emprego (nunca trabalharam) e novo emprego (já trabalharam);</a:t>
          </a:r>
          <a:endParaRPr lang="pt-PT" sz="800">
            <a:latin typeface="Arial" pitchFamily="34" charset="0"/>
            <a:cs typeface="Arial" pitchFamily="34" charset="0"/>
          </a:endParaRPr>
        </a:p>
        <a:p>
          <a:pPr algn="just" rtl="0"/>
          <a:r>
            <a:rPr lang="pt-PT" sz="800" b="1" i="0" baseline="0">
              <a:latin typeface="Arial" pitchFamily="34" charset="0"/>
              <a:ea typeface="+mn-ea"/>
              <a:cs typeface="Arial" pitchFamily="34" charset="0"/>
            </a:rPr>
            <a:t>- indisponíveis temporariamente: </a:t>
          </a:r>
          <a:r>
            <a:rPr lang="pt-PT" sz="800" b="0" i="0" baseline="0">
              <a:latin typeface="Arial" pitchFamily="34" charset="0"/>
              <a:ea typeface="+mn-ea"/>
              <a:cs typeface="Arial" pitchFamily="34" charset="0"/>
            </a:rPr>
            <a:t>desempregados ou empregados que não reúnem condições imediatas para o trabalho por motivos de saúde.</a:t>
          </a:r>
          <a:endParaRPr lang="pt-PT" sz="800">
            <a:latin typeface="Arial" pitchFamily="34" charset="0"/>
            <a:cs typeface="Arial" pitchFamily="34" charset="0"/>
          </a:endParaRPr>
        </a:p>
        <a:p>
          <a:pPr algn="just" rtl="0" fontAlgn="base"/>
          <a:endParaRPr lang="pt-PT" sz="800" b="0" i="0" baseline="0">
            <a:latin typeface="Arial" pitchFamily="34" charset="0"/>
            <a:ea typeface="+mn-ea"/>
            <a:cs typeface="Arial" pitchFamily="34" charset="0"/>
          </a:endParaRPr>
        </a:p>
        <a:p>
          <a:pPr algn="just" rtl="0"/>
          <a:r>
            <a:rPr lang="pt-PT" sz="800" b="1" i="0" baseline="0">
              <a:latin typeface="Arial" pitchFamily="34" charset="0"/>
              <a:ea typeface="+mn-ea"/>
              <a:cs typeface="Arial" pitchFamily="34" charset="0"/>
            </a:rPr>
            <a:t>Pensão de invalidez:</a:t>
          </a:r>
          <a:r>
            <a:rPr lang="pt-PT" sz="800" b="0" i="0" baseline="0">
              <a:latin typeface="Arial" pitchFamily="34" charset="0"/>
              <a:ea typeface="+mn-ea"/>
              <a:cs typeface="Arial" pitchFamily="34" charset="0"/>
            </a:rPr>
            <a:t>  prestação pecuniária de pagamento mensal, destinada a proteger os beneficiários de Regime Geral da Segurança Social nas situações de incapacidade permanente para o trabalho.</a:t>
          </a:r>
        </a:p>
        <a:p>
          <a:pPr rtl="0"/>
          <a:endParaRPr lang="pt-PT" sz="800"/>
        </a:p>
        <a:p>
          <a:pPr algn="just" rtl="0">
            <a:defRPr sz="1000"/>
          </a:pPr>
          <a:r>
            <a:rPr lang="pt-PT" sz="800" b="1" i="0" u="none" strike="noStrike" baseline="0">
              <a:solidFill>
                <a:srgbClr val="000000"/>
              </a:solidFill>
              <a:latin typeface="Arial"/>
              <a:cs typeface="Arial"/>
            </a:rPr>
            <a:t>Pensão de sobrevivência:</a:t>
          </a:r>
          <a:r>
            <a:rPr lang="pt-PT" sz="800" b="0" i="0" u="none" strike="noStrike" baseline="0">
              <a:solidFill>
                <a:srgbClr val="000000"/>
              </a:solidFill>
              <a:latin typeface="Arial"/>
              <a:cs typeface="Arial"/>
            </a:rPr>
            <a:t> prestação pecuniária mensal, cujo montante é determinado em função da pensão de aposentação.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Pensão de velhice:</a:t>
          </a:r>
          <a:r>
            <a:rPr lang="pt-PT" sz="800" b="0" i="0" u="none" strike="noStrike" baseline="0">
              <a:solidFill>
                <a:srgbClr val="000000"/>
              </a:solidFill>
              <a:latin typeface="Arial"/>
              <a:cs typeface="Arial"/>
            </a:rPr>
            <a:t> prestação pecuniária mensal do regime geral de segurança social, destinada a proteger os beneficiários quando atingem a idade mínima legalmente presumida como adequada para a cessação do exercício da atividade profissional.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Pensionista ativo:</a:t>
          </a:r>
          <a:r>
            <a:rPr lang="pt-PT" sz="800" b="0" i="0" u="none" strike="noStrike" baseline="0">
              <a:solidFill>
                <a:srgbClr val="000000"/>
              </a:solidFill>
              <a:latin typeface="Arial"/>
              <a:cs typeface="Arial"/>
            </a:rPr>
            <a:t> todos os pensionistas que à data de referência se encontravam a receberem um qualquer tipo de pensão.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Pessoal ao serviço: </a:t>
          </a:r>
          <a:r>
            <a:rPr lang="pt-PT" sz="800" b="0" i="0" u="none" strike="noStrike" baseline="0">
              <a:solidFill>
                <a:srgbClr val="000000"/>
              </a:solidFill>
              <a:latin typeface="Arial"/>
              <a:cs typeface="Arial"/>
            </a:rPr>
            <a:t>pessoas que no período de referência efetuaram qualquer trabalho remunerado de pelo menos uma hora para o estabelecimento, independentemente do vínculo que tinham. Inclui as pessoas temporariamente ausentes, nas datas de referência, por férias, maternidade, conflito de trabalho, formação profissional, assim como por doença e acidente de trabalho de duração igual ou inferior a um mês. Inclui também os trabalhadores de outras empresas que se encontram a trabalhar no estabelecimento sendo aí diretamente remunerados. Inclui ainda os sócios gerentes, cooperantes e familiares que trabalham nas datas de referência, tendo recebido por esse trabalho uma remuneração. Exclui os trabalhadores a cumprir serviço militar, em regime de licença sem vencimento, em desempenho de cargos públicos (vereadores, deputados), ausentes por doença ou acidente de trabalho de duração superior a um mês, assim como trabalhadores com vínculo ao estabelecimento deslocados para outras empresas, sendo nessas diretamente remunerados.</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pitchFamily="34" charset="0"/>
              <a:cs typeface="Arial" pitchFamily="34" charset="0"/>
            </a:rPr>
            <a:t>População ativa: </a:t>
          </a:r>
          <a:r>
            <a:rPr lang="pt-PT" sz="800" b="0" i="0" u="none" strike="noStrike" baseline="0">
              <a:solidFill>
                <a:sysClr val="windowText" lastClr="000000"/>
              </a:solidFill>
              <a:latin typeface="Arial" pitchFamily="34" charset="0"/>
              <a:cs typeface="Arial" pitchFamily="34" charset="0"/>
            </a:rPr>
            <a:t>p</a:t>
          </a:r>
          <a:r>
            <a:rPr lang="pt-PT" sz="800">
              <a:latin typeface="Arial" pitchFamily="34" charset="0"/>
              <a:cs typeface="Arial" pitchFamily="34" charset="0"/>
            </a:rPr>
            <a:t>opulação com idade mínima de 15 anos que, no período de referência, constituía a mão de obra disponível para a produção de bens e serviços que entram no circuito económico (população empregada e desempregada). </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População com emprego: </a:t>
          </a:r>
          <a:r>
            <a:rPr lang="pt-PT" sz="800" b="0" i="0" u="none" strike="noStrike" baseline="0">
              <a:solidFill>
                <a:srgbClr val="000000"/>
              </a:solidFill>
              <a:latin typeface="Arial"/>
              <a:cs typeface="Arial"/>
            </a:rPr>
            <a:t>Indivíduo com idade mínima de 15 anos que, no período de referência, se encontrava numa das seguintes situações: a) tinha efetuado trabalho de pelo menos uma hora, mediante pagamento de uma remuneração ou com vista a um benefício ou ganho familiar em dinheiro ou em géneros; b) tinha um emprego, não estava ao serviço, mas tinha uma ligação formal com o seu emprego; c) tinha uma empresa, mas não estava temporariamente ao trabalho por uma razão específica; d) estava em situação de pré-reforma, mas encontrava-se a trabalhar no período de referência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Prestação de rendimento social de inserção</a:t>
          </a:r>
          <a:r>
            <a:rPr lang="pt-PT" sz="800" b="0" i="0" u="none" strike="noStrike" baseline="0">
              <a:solidFill>
                <a:srgbClr val="000000"/>
              </a:solidFill>
              <a:latin typeface="Arial"/>
              <a:cs typeface="Arial"/>
            </a:rPr>
            <a:t>: atribuição pecuniária, de carácter transitório, variável em função do rendimento e da composição dos agregados familiares dos requerentes e calculada por referência ao valor do rendimento social de inserção.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Remuneração mensal base: </a:t>
          </a:r>
          <a:r>
            <a:rPr lang="pt-PT" sz="800" b="0" i="0" u="none" strike="noStrike" baseline="0">
              <a:solidFill>
                <a:srgbClr val="000000"/>
              </a:solidFill>
              <a:latin typeface="Arial"/>
              <a:cs typeface="Arial"/>
            </a:rPr>
            <a:t>montante ilíquido em dinheiro e/ ou géneros pago aos trabalhadores no período de referência e correspondente às horas normais de trabalho, independentemente de terem faltado ou não por férias, maternidade, greves, formação profissional, doença e acidentes de trabalho por tempo igual ou inferior a um mês. Remuneração mensal ganho: remuneração base, prémios e subsídios  regulares e remuneração por trabalho suplementar.</a:t>
          </a:r>
        </a:p>
        <a:p>
          <a:pPr rtl="0" fontAlgn="base"/>
          <a:endParaRPr lang="pt-PT" sz="800" b="1" i="0" baseline="0">
            <a:latin typeface="Arial" pitchFamily="34" charset="0"/>
            <a:ea typeface="+mn-ea"/>
            <a:cs typeface="Arial" pitchFamily="34" charset="0"/>
          </a:endParaRPr>
        </a:p>
        <a:p>
          <a:pPr rtl="0" eaLnBrk="1" fontAlgn="auto" latinLnBrk="0" hangingPunct="1"/>
          <a:r>
            <a:rPr lang="pt-PT" sz="800" b="1" i="0" baseline="0">
              <a:latin typeface="Arial" pitchFamily="34" charset="0"/>
              <a:ea typeface="+mn-ea"/>
              <a:cs typeface="Arial" pitchFamily="34" charset="0"/>
            </a:rPr>
            <a:t>Rendimento social de inserção (RSI):</a:t>
          </a:r>
          <a:r>
            <a:rPr lang="pt-PT" sz="800" b="0" i="0" baseline="0">
              <a:latin typeface="Arial" pitchFamily="34" charset="0"/>
              <a:ea typeface="+mn-ea"/>
              <a:cs typeface="Arial" pitchFamily="34" charset="0"/>
            </a:rPr>
            <a:t> montante indexado ao valor legalmente fixado para a pensão social do subsistema de solidariedade e calculado por referência à composição dos agregados familiares.</a:t>
          </a:r>
          <a:endParaRPr lang="pt-PT" sz="800">
            <a:latin typeface="Arial" pitchFamily="34" charset="0"/>
            <a:ea typeface="+mn-ea"/>
            <a:cs typeface="Arial" pitchFamily="34" charset="0"/>
          </a:endParaRPr>
        </a:p>
        <a:p>
          <a:pPr rtl="0" fontAlgn="base"/>
          <a:endParaRPr lang="pt-PT" sz="800" b="1" i="0" baseline="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atividade: </a:t>
          </a:r>
          <a:r>
            <a:rPr lang="pt-PT" sz="800" b="0" i="0" baseline="0">
              <a:latin typeface="Arial" pitchFamily="34" charset="0"/>
              <a:ea typeface="+mn-ea"/>
              <a:cs typeface="Arial" pitchFamily="34" charset="0"/>
            </a:rPr>
            <a:t>relação entre a população ativa e a população total com 15 e mais anos de idade.</a:t>
          </a:r>
        </a:p>
        <a:p>
          <a:pPr rtl="0"/>
          <a:endParaRPr lang="pt-PT" sz="80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emprego:</a:t>
          </a:r>
          <a:r>
            <a:rPr lang="pt-PT" sz="800" b="0" i="0" baseline="0">
              <a:latin typeface="Arial" pitchFamily="34" charset="0"/>
              <a:ea typeface="+mn-ea"/>
              <a:cs typeface="Arial" pitchFamily="34" charset="0"/>
            </a:rPr>
            <a:t> número de pessoas com emprego expresso em percentagem do total da população no mesmo grupo etário.</a:t>
          </a:r>
          <a:endParaRPr lang="pt-PT" sz="800">
            <a:latin typeface="Arial" pitchFamily="34" charset="0"/>
            <a:cs typeface="Arial" pitchFamily="34" charset="0"/>
          </a:endParaRPr>
        </a:p>
        <a:p>
          <a:pPr rtl="0" fontAlgn="base"/>
          <a:endParaRPr lang="pt-PT" sz="800" b="0" i="0" baseline="0">
            <a:latin typeface="Arial" pitchFamily="34" charset="0"/>
            <a:ea typeface="+mn-ea"/>
            <a:cs typeface="Arial" pitchFamily="34" charset="0"/>
          </a:endParaRPr>
        </a:p>
        <a:p>
          <a:pPr rtl="0"/>
          <a:r>
            <a:rPr lang="pt-PT" sz="800" b="0" i="0" baseline="0">
              <a:latin typeface="Arial" pitchFamily="34" charset="0"/>
              <a:ea typeface="+mn-ea"/>
              <a:cs typeface="Arial" pitchFamily="34" charset="0"/>
            </a:rPr>
            <a:t>T</a:t>
          </a:r>
          <a:r>
            <a:rPr lang="pt-PT" sz="800" b="1" i="0" baseline="0">
              <a:latin typeface="Arial" pitchFamily="34" charset="0"/>
              <a:ea typeface="+mn-ea"/>
              <a:cs typeface="Arial" pitchFamily="34" charset="0"/>
            </a:rPr>
            <a:t>axa de desemprego:</a:t>
          </a:r>
          <a:r>
            <a:rPr lang="pt-PT" sz="800" b="0" i="0" baseline="0">
              <a:latin typeface="Arial" pitchFamily="34" charset="0"/>
              <a:ea typeface="+mn-ea"/>
              <a:cs typeface="Arial" pitchFamily="34" charset="0"/>
            </a:rPr>
            <a:t> relação entre a população desempregada e a população ativa.</a:t>
          </a:r>
          <a:endParaRPr lang="pt-PT" sz="800">
            <a:latin typeface="Arial" pitchFamily="34" charset="0"/>
            <a:cs typeface="Arial" pitchFamily="34" charset="0"/>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1</xdr:col>
      <xdr:colOff>0</xdr:colOff>
      <xdr:row>0</xdr:row>
      <xdr:rowOff>0</xdr:rowOff>
    </xdr:from>
    <xdr:to>
      <xdr:col>3</xdr:col>
      <xdr:colOff>240573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333375</xdr:colOff>
      <xdr:row>0</xdr:row>
      <xdr:rowOff>0</xdr:rowOff>
    </xdr:from>
    <xdr:to>
      <xdr:col>24</xdr:col>
      <xdr:colOff>11973</xdr:colOff>
      <xdr:row>1</xdr:row>
      <xdr:rowOff>8550</xdr:rowOff>
    </xdr:to>
    <xdr:grpSp>
      <xdr:nvGrpSpPr>
        <xdr:cNvPr id="10" name="Grupo 9"/>
        <xdr:cNvGrpSpPr/>
      </xdr:nvGrpSpPr>
      <xdr:grpSpPr>
        <a:xfrm>
          <a:off x="5953125" y="0"/>
          <a:ext cx="612048" cy="180000"/>
          <a:chOff x="4797152" y="7020272"/>
          <a:chExt cx="612048" cy="180000"/>
        </a:xfrm>
      </xdr:grpSpPr>
      <xdr:sp macro="" textlink="">
        <xdr:nvSpPr>
          <xdr:cNvPr id="11" name="Rectângulo 10"/>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364398</xdr:colOff>
      <xdr:row>1</xdr:row>
      <xdr:rowOff>8550</xdr:rowOff>
    </xdr:to>
    <xdr:grpSp>
      <xdr:nvGrpSpPr>
        <xdr:cNvPr id="10" name="Grupo 9"/>
        <xdr:cNvGrpSpPr/>
      </xdr:nvGrpSpPr>
      <xdr:grpSpPr>
        <a:xfrm>
          <a:off x="66675" y="0"/>
          <a:ext cx="612048" cy="180000"/>
          <a:chOff x="4797152" y="7020272"/>
          <a:chExt cx="612048" cy="180000"/>
        </a:xfrm>
      </xdr:grpSpPr>
      <xdr:sp macro="" textlink="">
        <xdr:nvSpPr>
          <xdr:cNvPr id="11" name="Rectângulo 10"/>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22</xdr:col>
      <xdr:colOff>238125</xdr:colOff>
      <xdr:row>0</xdr:row>
      <xdr:rowOff>0</xdr:rowOff>
    </xdr:from>
    <xdr:to>
      <xdr:col>25</xdr:col>
      <xdr:colOff>11973</xdr:colOff>
      <xdr:row>1</xdr:row>
      <xdr:rowOff>8550</xdr:rowOff>
    </xdr:to>
    <xdr:grpSp>
      <xdr:nvGrpSpPr>
        <xdr:cNvPr id="2" name="Grupo 1"/>
        <xdr:cNvGrpSpPr/>
      </xdr:nvGrpSpPr>
      <xdr:grpSpPr>
        <a:xfrm>
          <a:off x="595312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4737</xdr:rowOff>
    </xdr:from>
    <xdr:to>
      <xdr:col>3</xdr:col>
      <xdr:colOff>364398</xdr:colOff>
      <xdr:row>1</xdr:row>
      <xdr:rowOff>13287</xdr:rowOff>
    </xdr:to>
    <xdr:grpSp>
      <xdr:nvGrpSpPr>
        <xdr:cNvPr id="2" name="Grupo 1"/>
        <xdr:cNvGrpSpPr/>
      </xdr:nvGrpSpPr>
      <xdr:grpSpPr>
        <a:xfrm>
          <a:off x="66675" y="4737"/>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1181100</xdr:colOff>
      <xdr:row>19</xdr:row>
      <xdr:rowOff>9525</xdr:rowOff>
    </xdr:from>
    <xdr:to>
      <xdr:col>3</xdr:col>
      <xdr:colOff>1438275</xdr:colOff>
      <xdr:row>19</xdr:row>
      <xdr:rowOff>28575</xdr:rowOff>
    </xdr:to>
    <xdr:sp macro="" textlink="">
      <xdr:nvSpPr>
        <xdr:cNvPr id="2" name="Text Box 1"/>
        <xdr:cNvSpPr txBox="1">
          <a:spLocks noChangeArrowheads="1"/>
        </xdr:cNvSpPr>
      </xdr:nvSpPr>
      <xdr:spPr bwMode="auto">
        <a:xfrm>
          <a:off x="1552575" y="2505075"/>
          <a:ext cx="257175" cy="19050"/>
        </a:xfrm>
        <a:prstGeom prst="rect">
          <a:avLst/>
        </a:prstGeom>
        <a:noFill/>
        <a:ln w="9525">
          <a:noFill/>
          <a:miter lim="800000"/>
          <a:headEnd/>
          <a:tailEnd/>
        </a:ln>
      </xdr:spPr>
    </xdr:sp>
    <xdr:clientData/>
  </xdr:twoCellAnchor>
  <xdr:twoCellAnchor editAs="oneCell">
    <xdr:from>
      <xdr:col>3</xdr:col>
      <xdr:colOff>1181100</xdr:colOff>
      <xdr:row>19</xdr:row>
      <xdr:rowOff>9525</xdr:rowOff>
    </xdr:from>
    <xdr:to>
      <xdr:col>3</xdr:col>
      <xdr:colOff>1438275</xdr:colOff>
      <xdr:row>19</xdr:row>
      <xdr:rowOff>28575</xdr:rowOff>
    </xdr:to>
    <xdr:sp macro="" textlink="">
      <xdr:nvSpPr>
        <xdr:cNvPr id="3" name="Text Box 2"/>
        <xdr:cNvSpPr txBox="1">
          <a:spLocks noChangeArrowheads="1"/>
        </xdr:cNvSpPr>
      </xdr:nvSpPr>
      <xdr:spPr bwMode="auto">
        <a:xfrm>
          <a:off x="1552575" y="2505075"/>
          <a:ext cx="257175" cy="19050"/>
        </a:xfrm>
        <a:prstGeom prst="rect">
          <a:avLst/>
        </a:prstGeom>
        <a:noFill/>
        <a:ln w="9525">
          <a:noFill/>
          <a:miter lim="800000"/>
          <a:headEnd/>
          <a:tailEnd/>
        </a:ln>
      </xdr:spPr>
    </xdr:sp>
    <xdr:clientData/>
  </xdr:twoCellAnchor>
  <xdr:twoCellAnchor editAs="oneCell">
    <xdr:from>
      <xdr:col>3</xdr:col>
      <xdr:colOff>1181100</xdr:colOff>
      <xdr:row>19</xdr:row>
      <xdr:rowOff>9525</xdr:rowOff>
    </xdr:from>
    <xdr:to>
      <xdr:col>3</xdr:col>
      <xdr:colOff>1438275</xdr:colOff>
      <xdr:row>19</xdr:row>
      <xdr:rowOff>28575</xdr:rowOff>
    </xdr:to>
    <xdr:sp macro="" textlink="">
      <xdr:nvSpPr>
        <xdr:cNvPr id="4" name="Text Box 3"/>
        <xdr:cNvSpPr txBox="1">
          <a:spLocks noChangeArrowheads="1"/>
        </xdr:cNvSpPr>
      </xdr:nvSpPr>
      <xdr:spPr bwMode="auto">
        <a:xfrm>
          <a:off x="1552575" y="2505075"/>
          <a:ext cx="257175" cy="19050"/>
        </a:xfrm>
        <a:prstGeom prst="rect">
          <a:avLst/>
        </a:prstGeom>
        <a:noFill/>
        <a:ln w="9525">
          <a:noFill/>
          <a:miter lim="800000"/>
          <a:headEnd/>
          <a:tailEnd/>
        </a:ln>
      </xdr:spPr>
    </xdr:sp>
    <xdr:clientData/>
  </xdr:twoCellAnchor>
  <xdr:twoCellAnchor editAs="oneCell">
    <xdr:from>
      <xdr:col>3</xdr:col>
      <xdr:colOff>1181100</xdr:colOff>
      <xdr:row>19</xdr:row>
      <xdr:rowOff>9525</xdr:rowOff>
    </xdr:from>
    <xdr:to>
      <xdr:col>3</xdr:col>
      <xdr:colOff>1438275</xdr:colOff>
      <xdr:row>19</xdr:row>
      <xdr:rowOff>28575</xdr:rowOff>
    </xdr:to>
    <xdr:sp macro="" textlink="">
      <xdr:nvSpPr>
        <xdr:cNvPr id="5" name="Text Box 4"/>
        <xdr:cNvSpPr txBox="1">
          <a:spLocks noChangeArrowheads="1"/>
        </xdr:cNvSpPr>
      </xdr:nvSpPr>
      <xdr:spPr bwMode="auto">
        <a:xfrm>
          <a:off x="1552575" y="2505075"/>
          <a:ext cx="257175" cy="19050"/>
        </a:xfrm>
        <a:prstGeom prst="rect">
          <a:avLst/>
        </a:prstGeom>
        <a:noFill/>
        <a:ln w="9525">
          <a:noFill/>
          <a:miter lim="800000"/>
          <a:headEnd/>
          <a:tailEnd/>
        </a:ln>
      </xdr:spPr>
    </xdr:sp>
    <xdr:clientData/>
  </xdr:twoCellAnchor>
  <xdr:twoCellAnchor editAs="oneCell">
    <xdr:from>
      <xdr:col>3</xdr:col>
      <xdr:colOff>1181100</xdr:colOff>
      <xdr:row>19</xdr:row>
      <xdr:rowOff>9525</xdr:rowOff>
    </xdr:from>
    <xdr:to>
      <xdr:col>3</xdr:col>
      <xdr:colOff>1438275</xdr:colOff>
      <xdr:row>19</xdr:row>
      <xdr:rowOff>28575</xdr:rowOff>
    </xdr:to>
    <xdr:sp macro="" textlink="">
      <xdr:nvSpPr>
        <xdr:cNvPr id="6" name="Text Box 5"/>
        <xdr:cNvSpPr txBox="1">
          <a:spLocks noChangeArrowheads="1"/>
        </xdr:cNvSpPr>
      </xdr:nvSpPr>
      <xdr:spPr bwMode="auto">
        <a:xfrm>
          <a:off x="1552575" y="2505075"/>
          <a:ext cx="257175" cy="19050"/>
        </a:xfrm>
        <a:prstGeom prst="rect">
          <a:avLst/>
        </a:prstGeom>
        <a:noFill/>
        <a:ln w="9525">
          <a:noFill/>
          <a:miter lim="800000"/>
          <a:headEnd/>
          <a:tailEnd/>
        </a:ln>
      </xdr:spPr>
    </xdr:sp>
    <xdr:clientData/>
  </xdr:twoCellAnchor>
  <xdr:twoCellAnchor editAs="oneCell">
    <xdr:from>
      <xdr:col>3</xdr:col>
      <xdr:colOff>1181100</xdr:colOff>
      <xdr:row>19</xdr:row>
      <xdr:rowOff>9525</xdr:rowOff>
    </xdr:from>
    <xdr:to>
      <xdr:col>3</xdr:col>
      <xdr:colOff>1438275</xdr:colOff>
      <xdr:row>19</xdr:row>
      <xdr:rowOff>28575</xdr:rowOff>
    </xdr:to>
    <xdr:sp macro="" textlink="">
      <xdr:nvSpPr>
        <xdr:cNvPr id="7" name="Text Box 6"/>
        <xdr:cNvSpPr txBox="1">
          <a:spLocks noChangeArrowheads="1"/>
        </xdr:cNvSpPr>
      </xdr:nvSpPr>
      <xdr:spPr bwMode="auto">
        <a:xfrm>
          <a:off x="1552575" y="2505075"/>
          <a:ext cx="257175" cy="19050"/>
        </a:xfrm>
        <a:prstGeom prst="rect">
          <a:avLst/>
        </a:prstGeom>
        <a:noFill/>
        <a:ln w="9525">
          <a:noFill/>
          <a:miter lim="800000"/>
          <a:headEnd/>
          <a:tailEnd/>
        </a:ln>
      </xdr:spPr>
    </xdr:sp>
    <xdr:clientData/>
  </xdr:twoCellAnchor>
  <xdr:twoCellAnchor editAs="oneCell">
    <xdr:from>
      <xdr:col>3</xdr:col>
      <xdr:colOff>1181100</xdr:colOff>
      <xdr:row>19</xdr:row>
      <xdr:rowOff>9525</xdr:rowOff>
    </xdr:from>
    <xdr:to>
      <xdr:col>3</xdr:col>
      <xdr:colOff>1438275</xdr:colOff>
      <xdr:row>19</xdr:row>
      <xdr:rowOff>28575</xdr:rowOff>
    </xdr:to>
    <xdr:sp macro="" textlink="">
      <xdr:nvSpPr>
        <xdr:cNvPr id="8" name="Text Box 7"/>
        <xdr:cNvSpPr txBox="1">
          <a:spLocks noChangeArrowheads="1"/>
        </xdr:cNvSpPr>
      </xdr:nvSpPr>
      <xdr:spPr bwMode="auto">
        <a:xfrm>
          <a:off x="1552575" y="2505075"/>
          <a:ext cx="257175" cy="19050"/>
        </a:xfrm>
        <a:prstGeom prst="rect">
          <a:avLst/>
        </a:prstGeom>
        <a:noFill/>
        <a:ln w="9525">
          <a:noFill/>
          <a:miter lim="800000"/>
          <a:headEnd/>
          <a:tailEnd/>
        </a:ln>
      </xdr:spPr>
    </xdr:sp>
    <xdr:clientData/>
  </xdr:twoCellAnchor>
  <xdr:twoCellAnchor editAs="oneCell">
    <xdr:from>
      <xdr:col>3</xdr:col>
      <xdr:colOff>1181100</xdr:colOff>
      <xdr:row>19</xdr:row>
      <xdr:rowOff>9525</xdr:rowOff>
    </xdr:from>
    <xdr:to>
      <xdr:col>3</xdr:col>
      <xdr:colOff>1438275</xdr:colOff>
      <xdr:row>19</xdr:row>
      <xdr:rowOff>28575</xdr:rowOff>
    </xdr:to>
    <xdr:sp macro="" textlink="">
      <xdr:nvSpPr>
        <xdr:cNvPr id="9" name="Text Box 8"/>
        <xdr:cNvSpPr txBox="1">
          <a:spLocks noChangeArrowheads="1"/>
        </xdr:cNvSpPr>
      </xdr:nvSpPr>
      <xdr:spPr bwMode="auto">
        <a:xfrm>
          <a:off x="1552575" y="2505075"/>
          <a:ext cx="257175" cy="19050"/>
        </a:xfrm>
        <a:prstGeom prst="rect">
          <a:avLst/>
        </a:prstGeom>
        <a:noFill/>
        <a:ln w="9525">
          <a:noFill/>
          <a:miter lim="800000"/>
          <a:headEnd/>
          <a:tailEnd/>
        </a:ln>
      </xdr:spPr>
    </xdr:sp>
    <xdr:clientData/>
  </xdr:twoCellAnchor>
  <xdr:twoCellAnchor>
    <xdr:from>
      <xdr:col>27</xdr:col>
      <xdr:colOff>238125</xdr:colOff>
      <xdr:row>0</xdr:row>
      <xdr:rowOff>0</xdr:rowOff>
    </xdr:from>
    <xdr:to>
      <xdr:col>31</xdr:col>
      <xdr:colOff>11973</xdr:colOff>
      <xdr:row>1</xdr:row>
      <xdr:rowOff>8550</xdr:rowOff>
    </xdr:to>
    <xdr:grpSp>
      <xdr:nvGrpSpPr>
        <xdr:cNvPr id="10" name="Grupo 9"/>
        <xdr:cNvGrpSpPr/>
      </xdr:nvGrpSpPr>
      <xdr:grpSpPr>
        <a:xfrm>
          <a:off x="6191250" y="0"/>
          <a:ext cx="612048" cy="180000"/>
          <a:chOff x="4797152" y="7020272"/>
          <a:chExt cx="612048" cy="180000"/>
        </a:xfrm>
      </xdr:grpSpPr>
      <xdr:sp macro="" textlink="">
        <xdr:nvSpPr>
          <xdr:cNvPr id="11" name="Rectângulo 10"/>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392973</xdr:colOff>
      <xdr:row>1</xdr:row>
      <xdr:rowOff>8550</xdr:rowOff>
    </xdr:to>
    <xdr:grpSp>
      <xdr:nvGrpSpPr>
        <xdr:cNvPr id="2" name="Grupo 1"/>
        <xdr:cNvGrpSpPr/>
      </xdr:nvGrpSpPr>
      <xdr:grpSpPr>
        <a:xfrm>
          <a:off x="6667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eresa.Feliciano\AppData\Local\Microsoft\Windows\Temporary%20Internet%20Files\Content.Outlook\717I6O8R\1_be_Apoio.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poio-graficos"/>
    </sheetNames>
    <sheetDataSet>
      <sheetData sheetId="0" refreshError="1"/>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Viagem">
  <a:themeElements>
    <a:clrScheme name="BoletimGEE2">
      <a:dk1>
        <a:sysClr val="windowText" lastClr="000000"/>
      </a:dk1>
      <a:lt1>
        <a:sysClr val="window" lastClr="FFFFFF"/>
      </a:lt1>
      <a:dk2>
        <a:srgbClr val="1F497D"/>
      </a:dk2>
      <a:lt2>
        <a:srgbClr val="EEECE1"/>
      </a:lt2>
      <a:accent1>
        <a:srgbClr val="00599D"/>
      </a:accent1>
      <a:accent2>
        <a:srgbClr val="FF9900"/>
      </a:accent2>
      <a:accent3>
        <a:srgbClr val="669900"/>
      </a:accent3>
      <a:accent4>
        <a:srgbClr val="008080"/>
      </a:accent4>
      <a:accent5>
        <a:srgbClr val="D3EEFF"/>
      </a:accent5>
      <a:accent6>
        <a:srgbClr val="EBF7FF"/>
      </a:accent6>
      <a:hlink>
        <a:srgbClr val="1F497D"/>
      </a:hlink>
      <a:folHlink>
        <a:srgbClr val="0984AE"/>
      </a:folHlink>
    </a:clrScheme>
    <a:fontScheme name="Viagem">
      <a:majorFont>
        <a:latin typeface="Franklin Gothic Medium"/>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Franklin Gothic Book"/>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Viagem">
      <a:fillStyleLst>
        <a:solidFill>
          <a:schemeClr val="phClr"/>
        </a:solidFill>
        <a:gradFill rotWithShape="1">
          <a:gsLst>
            <a:gs pos="0">
              <a:schemeClr val="phClr">
                <a:tint val="30000"/>
                <a:satMod val="250000"/>
              </a:schemeClr>
            </a:gs>
            <a:gs pos="72000">
              <a:schemeClr val="phClr">
                <a:tint val="75000"/>
                <a:satMod val="210000"/>
              </a:schemeClr>
            </a:gs>
            <a:gs pos="100000">
              <a:schemeClr val="phClr">
                <a:tint val="85000"/>
                <a:satMod val="210000"/>
              </a:schemeClr>
            </a:gs>
          </a:gsLst>
          <a:lin ang="5400000" scaled="1"/>
        </a:gradFill>
        <a:gradFill rotWithShape="1">
          <a:gsLst>
            <a:gs pos="0">
              <a:schemeClr val="phClr">
                <a:tint val="75000"/>
                <a:shade val="85000"/>
                <a:satMod val="230000"/>
              </a:schemeClr>
            </a:gs>
            <a:gs pos="25000">
              <a:schemeClr val="phClr">
                <a:tint val="90000"/>
                <a:shade val="70000"/>
                <a:satMod val="220000"/>
              </a:schemeClr>
            </a:gs>
            <a:gs pos="50000">
              <a:schemeClr val="phClr">
                <a:tint val="90000"/>
                <a:shade val="58000"/>
                <a:satMod val="225000"/>
              </a:schemeClr>
            </a:gs>
            <a:gs pos="65000">
              <a:schemeClr val="phClr">
                <a:tint val="90000"/>
                <a:shade val="58000"/>
                <a:satMod val="225000"/>
              </a:schemeClr>
            </a:gs>
            <a:gs pos="80000">
              <a:schemeClr val="phClr">
                <a:tint val="90000"/>
                <a:shade val="69000"/>
                <a:satMod val="220000"/>
              </a:schemeClr>
            </a:gs>
            <a:gs pos="100000">
              <a:schemeClr val="phClr">
                <a:tint val="77000"/>
                <a:shade val="80000"/>
                <a:satMod val="230000"/>
              </a:schemeClr>
            </a:gs>
          </a:gsLst>
          <a:lin ang="5400000" scaled="1"/>
        </a:gradFill>
      </a:fillStyleLst>
      <a:lnStyleLst>
        <a:ln w="10000"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76200" dist="50800" dir="5400000" rotWithShape="0">
              <a:srgbClr val="4E3B30">
                <a:alpha val="60000"/>
              </a:srgbClr>
            </a:outerShdw>
          </a:effectLst>
        </a:effectStyle>
        <a:effectStyle>
          <a:effectLst>
            <a:outerShdw blurRad="76200" dist="50800" dir="5400000" rotWithShape="0">
              <a:srgbClr val="4E3B30">
                <a:alpha val="60000"/>
              </a:srgbClr>
            </a:outerShdw>
          </a:effectLst>
          <a:scene3d>
            <a:camera prst="orthographicFront">
              <a:rot lat="0" lon="0" rev="0"/>
            </a:camera>
            <a:lightRig rig="threePt" dir="tl">
              <a:rot lat="0" lon="0" rev="0"/>
            </a:lightRig>
          </a:scene3d>
          <a:sp3d prstMaterial="metal">
            <a:bevelT w="10000" h="10000"/>
          </a:sp3d>
        </a:effectStyle>
        <a:effectStyle>
          <a:effectLst>
            <a:outerShdw blurRad="76200" dist="50800" dir="5400000" rotWithShape="0">
              <a:srgbClr val="4E3B30">
                <a:alpha val="60000"/>
              </a:srgbClr>
            </a:outerShdw>
          </a:effectLst>
          <a:scene3d>
            <a:camera prst="obliqueTopLeft" fov="600000">
              <a:rot lat="0" lon="0" rev="0"/>
            </a:camera>
            <a:lightRig rig="balanced" dir="t">
              <a:rot lat="0" lon="0" rev="19200000"/>
            </a:lightRig>
          </a:scene3d>
          <a:sp3d contourW="12700" prstMaterial="matte">
            <a:bevelT w="60000" h="50800"/>
            <a:contourClr>
              <a:schemeClr val="phClr">
                <a:shade val="60000"/>
                <a:satMod val="110000"/>
              </a:schemeClr>
            </a:contourClr>
          </a:sp3d>
        </a:effectStyle>
      </a:effectStyleLst>
      <a:bgFillStyleLst>
        <a:solidFill>
          <a:schemeClr val="phClr"/>
        </a:solidFill>
        <a:blipFill>
          <a:blip xmlns:r="http://schemas.openxmlformats.org/officeDocument/2006/relationships" r:embed="rId1">
            <a:duotone>
              <a:schemeClr val="phClr">
                <a:shade val="90000"/>
                <a:satMod val="150000"/>
              </a:schemeClr>
              <a:schemeClr val="phClr">
                <a:tint val="88000"/>
                <a:satMod val="105000"/>
              </a:schemeClr>
            </a:duotone>
          </a:blip>
          <a:tile tx="0" ty="0" sx="95000" sy="95000" flip="none" algn="t"/>
        </a:blipFill>
        <a:blipFill>
          <a:blip xmlns:r="http://schemas.openxmlformats.org/officeDocument/2006/relationships" r:embed="rId2">
            <a:duotone>
              <a:schemeClr val="phClr">
                <a:shade val="30000"/>
                <a:satMod val="455000"/>
              </a:schemeClr>
              <a:schemeClr val="phClr">
                <a:tint val="95000"/>
                <a:satMod val="120000"/>
              </a:schemeClr>
            </a:duotone>
          </a:blip>
          <a:stretch>
            <a:fillRect/>
          </a:stretch>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1.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2.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4.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drawing" Target="../drawings/drawing32.xml"/><Relationship Id="rId4" Type="http://schemas.openxmlformats.org/officeDocument/2006/relationships/printerSettings" Target="../printerSettings/printerSettings29.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5" Type="http://schemas.openxmlformats.org/officeDocument/2006/relationships/drawing" Target="../drawings/drawing33.xml"/><Relationship Id="rId4" Type="http://schemas.openxmlformats.org/officeDocument/2006/relationships/printerSettings" Target="../printerSettings/printerSettings33.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36.bin"/><Relationship Id="rId7" Type="http://schemas.openxmlformats.org/officeDocument/2006/relationships/printerSettings" Target="../printerSettings/printerSettings37.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6" Type="http://schemas.openxmlformats.org/officeDocument/2006/relationships/hyperlink" Target="http://www.gee.min-economia.pt/pagina.aspx?js=0&amp;codigono=7146AAAAAAAAAAAAAAAAAAAA" TargetMode="External"/><Relationship Id="rId5" Type="http://schemas.openxmlformats.org/officeDocument/2006/relationships/hyperlink" Target="mailto:dados@gep.msss.gov.pt" TargetMode="External"/><Relationship Id="rId4" Type="http://schemas.openxmlformats.org/officeDocument/2006/relationships/hyperlink" Target="http://www.gee.min-economia.pt/pagina.aspx?js=0&amp;codigono=67637170AAAAAAAAAAAAAAAA"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drawing" Target="../drawings/drawing3.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sheetPr>
    <tabColor theme="9"/>
  </sheetPr>
  <dimension ref="A1:P74"/>
  <sheetViews>
    <sheetView tabSelected="1" showRuler="0" zoomScaleNormal="100" workbookViewId="0"/>
  </sheetViews>
  <sheetFormatPr defaultRowHeight="12.75"/>
  <cols>
    <col min="1" max="1" width="1.42578125" style="216" customWidth="1"/>
    <col min="2" max="2" width="2.5703125" style="216" customWidth="1"/>
    <col min="3" max="3" width="31.140625" style="216" customWidth="1"/>
    <col min="4" max="4" width="2.7109375" style="216" customWidth="1"/>
    <col min="5" max="5" width="1.28515625" style="216" customWidth="1"/>
    <col min="6" max="6" width="14" style="216" customWidth="1"/>
    <col min="7" max="7" width="5.5703125" style="216" customWidth="1"/>
    <col min="8" max="8" width="4.140625" style="216" customWidth="1"/>
    <col min="9" max="9" width="35.85546875" style="216" customWidth="1"/>
    <col min="10" max="10" width="3.28515625" style="216" customWidth="1"/>
    <col min="11" max="11" width="1.42578125" style="216" customWidth="1"/>
    <col min="12" max="12" width="8.140625" style="216" customWidth="1"/>
    <col min="13" max="16384" width="9.140625" style="216"/>
  </cols>
  <sheetData>
    <row r="1" spans="1:16" ht="7.5" customHeight="1">
      <c r="A1" s="1050"/>
      <c r="B1" s="1046"/>
      <c r="C1" s="1046"/>
      <c r="D1" s="1046"/>
      <c r="E1" s="1046"/>
      <c r="F1" s="1046"/>
      <c r="G1" s="1046"/>
      <c r="H1" s="1046"/>
      <c r="I1" s="1046"/>
      <c r="J1" s="1046"/>
      <c r="K1" s="1046"/>
    </row>
    <row r="2" spans="1:16" ht="17.25" customHeight="1">
      <c r="A2" s="1050"/>
      <c r="B2" s="1023"/>
      <c r="C2" s="1024"/>
      <c r="D2" s="1024"/>
      <c r="E2" s="1024"/>
      <c r="F2" s="1024"/>
      <c r="G2" s="1024"/>
      <c r="H2" s="1025"/>
      <c r="I2" s="1026"/>
      <c r="J2" s="1026"/>
      <c r="K2" s="1050"/>
    </row>
    <row r="3" spans="1:16">
      <c r="A3" s="1050"/>
      <c r="B3" s="1023"/>
      <c r="C3" s="1024"/>
      <c r="D3" s="1024"/>
      <c r="E3" s="1024"/>
      <c r="F3" s="1024"/>
      <c r="G3" s="1024"/>
      <c r="H3" s="1025"/>
      <c r="I3" s="1023"/>
      <c r="J3" s="1026"/>
      <c r="K3" s="1050"/>
    </row>
    <row r="4" spans="1:16" ht="33.75" customHeight="1">
      <c r="A4" s="1050"/>
      <c r="B4" s="1023"/>
      <c r="C4" s="1025"/>
      <c r="D4" s="1025"/>
      <c r="E4" s="1025"/>
      <c r="F4" s="1025"/>
      <c r="G4" s="1025"/>
      <c r="H4" s="1025"/>
      <c r="I4" s="1027" t="s">
        <v>36</v>
      </c>
      <c r="J4" s="1023"/>
      <c r="K4" s="1050"/>
    </row>
    <row r="5" spans="1:16" s="221" customFormat="1" ht="12.75" customHeight="1">
      <c r="A5" s="1053"/>
      <c r="B5" s="1385"/>
      <c r="C5" s="1385"/>
      <c r="D5" s="1385"/>
      <c r="E5" s="1046"/>
      <c r="F5" s="1028"/>
      <c r="G5" s="1028"/>
      <c r="H5" s="1028"/>
      <c r="I5" s="1029"/>
      <c r="J5" s="1030"/>
      <c r="K5" s="1050"/>
    </row>
    <row r="6" spans="1:16" ht="12.75" customHeight="1">
      <c r="A6" s="1050"/>
      <c r="B6" s="1050"/>
      <c r="C6" s="1046"/>
      <c r="D6" s="1046"/>
      <c r="E6" s="1046"/>
      <c r="F6" s="1028"/>
      <c r="G6" s="1028"/>
      <c r="H6" s="1028"/>
      <c r="I6" s="1029"/>
      <c r="J6" s="1030"/>
      <c r="K6" s="1050"/>
      <c r="N6" s="1031"/>
    </row>
    <row r="7" spans="1:16" ht="12.75" customHeight="1">
      <c r="A7" s="1050"/>
      <c r="B7" s="1050"/>
      <c r="C7" s="1046"/>
      <c r="D7" s="1046"/>
      <c r="E7" s="1046"/>
      <c r="F7" s="1028"/>
      <c r="G7" s="1028"/>
      <c r="H7" s="1045"/>
      <c r="I7" s="1029"/>
      <c r="J7" s="1030"/>
      <c r="K7" s="1050"/>
      <c r="M7" s="1032"/>
      <c r="N7" s="1033"/>
    </row>
    <row r="8" spans="1:16" ht="12.75" customHeight="1">
      <c r="A8" s="1050"/>
      <c r="B8" s="1050"/>
      <c r="C8" s="1046"/>
      <c r="D8" s="1046"/>
      <c r="E8" s="1046"/>
      <c r="F8" s="1028"/>
      <c r="G8" s="1028"/>
      <c r="H8" s="1028"/>
      <c r="I8" s="1029"/>
      <c r="J8" s="1030"/>
      <c r="K8" s="1050"/>
      <c r="M8" s="1034"/>
    </row>
    <row r="9" spans="1:16" ht="12.75" customHeight="1">
      <c r="A9" s="1050"/>
      <c r="B9" s="1050"/>
      <c r="C9" s="1046"/>
      <c r="D9" s="1046"/>
      <c r="E9" s="1046"/>
      <c r="F9" s="1028"/>
      <c r="G9" s="1028"/>
      <c r="H9" s="1028"/>
      <c r="I9" s="1029"/>
      <c r="J9" s="1030"/>
      <c r="K9" s="1050"/>
      <c r="M9" s="1034"/>
    </row>
    <row r="10" spans="1:16" ht="12.75" customHeight="1">
      <c r="A10" s="1050"/>
      <c r="B10" s="1050"/>
      <c r="C10" s="1046"/>
      <c r="D10" s="1046"/>
      <c r="E10" s="1046"/>
      <c r="F10" s="1028"/>
      <c r="G10" s="1028"/>
      <c r="H10" s="1028"/>
      <c r="I10" s="1029"/>
      <c r="J10" s="1030"/>
      <c r="K10" s="1050"/>
    </row>
    <row r="11" spans="1:16">
      <c r="A11" s="1050"/>
      <c r="B11" s="1050"/>
      <c r="C11" s="1046"/>
      <c r="D11" s="1046"/>
      <c r="E11" s="1046"/>
      <c r="F11" s="1028"/>
      <c r="G11" s="1028"/>
      <c r="H11" s="1028"/>
      <c r="I11" s="1029"/>
      <c r="J11" s="1030"/>
      <c r="K11" s="1050"/>
    </row>
    <row r="12" spans="1:16">
      <c r="A12" s="1050"/>
      <c r="B12" s="1079" t="s">
        <v>28</v>
      </c>
      <c r="C12" s="1077"/>
      <c r="D12" s="1077"/>
      <c r="E12" s="1046"/>
      <c r="F12" s="1028"/>
      <c r="G12" s="1028"/>
      <c r="H12" s="1028"/>
      <c r="I12" s="1029"/>
      <c r="J12" s="1030"/>
      <c r="K12" s="1050"/>
    </row>
    <row r="13" spans="1:16" ht="13.5" thickBot="1">
      <c r="A13" s="1050"/>
      <c r="B13" s="1050"/>
      <c r="C13" s="1046"/>
      <c r="D13" s="1046"/>
      <c r="E13" s="1046"/>
      <c r="F13" s="1028"/>
      <c r="G13" s="1028"/>
      <c r="H13" s="1028"/>
      <c r="I13" s="1029"/>
      <c r="J13" s="1030"/>
      <c r="K13" s="1050"/>
      <c r="P13" s="1035"/>
    </row>
    <row r="14" spans="1:16" ht="13.5" thickBot="1">
      <c r="A14" s="1050"/>
      <c r="B14" s="1084"/>
      <c r="C14" s="1070" t="s">
        <v>22</v>
      </c>
      <c r="D14" s="1067">
        <v>3</v>
      </c>
      <c r="E14" s="1046"/>
      <c r="F14" s="1028"/>
      <c r="G14" s="1028"/>
      <c r="H14" s="1028"/>
      <c r="I14" s="1029"/>
      <c r="J14" s="1030"/>
      <c r="K14" s="1050"/>
      <c r="P14" s="1035"/>
    </row>
    <row r="15" spans="1:16" ht="13.5" thickBot="1">
      <c r="A15" s="1050"/>
      <c r="B15" s="1050"/>
      <c r="C15" s="1078"/>
      <c r="D15" s="1057"/>
      <c r="E15" s="1046"/>
      <c r="F15" s="1028"/>
      <c r="G15" s="1028"/>
      <c r="H15" s="1028"/>
      <c r="I15" s="1029"/>
      <c r="J15" s="1030"/>
      <c r="K15" s="1050"/>
      <c r="P15" s="1035"/>
    </row>
    <row r="16" spans="1:16" ht="13.5" thickBot="1">
      <c r="A16" s="1050"/>
      <c r="B16" s="1084"/>
      <c r="C16" s="1070" t="s">
        <v>34</v>
      </c>
      <c r="D16" s="1063">
        <v>4</v>
      </c>
      <c r="E16" s="1046"/>
      <c r="F16" s="1028"/>
      <c r="G16" s="1028"/>
      <c r="H16" s="1028"/>
      <c r="I16" s="1029"/>
      <c r="J16" s="1030"/>
      <c r="K16" s="1050"/>
      <c r="P16" s="1035"/>
    </row>
    <row r="17" spans="1:16" ht="13.5" thickBot="1">
      <c r="A17" s="1050"/>
      <c r="B17" s="1051"/>
      <c r="C17" s="1065"/>
      <c r="D17" s="1061"/>
      <c r="E17" s="1046"/>
      <c r="F17" s="1028"/>
      <c r="G17" s="1028"/>
      <c r="H17" s="1028"/>
      <c r="I17" s="1029"/>
      <c r="J17" s="1030"/>
      <c r="K17" s="1050"/>
      <c r="P17" s="1035"/>
    </row>
    <row r="18" spans="1:16" ht="13.5" customHeight="1" thickBot="1">
      <c r="A18" s="1050"/>
      <c r="B18" s="1083"/>
      <c r="C18" s="1062" t="s">
        <v>33</v>
      </c>
      <c r="D18" s="1063">
        <v>6</v>
      </c>
      <c r="E18" s="1046"/>
      <c r="F18" s="1028"/>
      <c r="G18" s="1028"/>
      <c r="H18" s="1028"/>
      <c r="I18" s="1029"/>
      <c r="J18" s="1030"/>
      <c r="K18" s="1050"/>
    </row>
    <row r="19" spans="1:16">
      <c r="A19" s="1050"/>
      <c r="B19" s="1075"/>
      <c r="C19" s="1060" t="s">
        <v>2</v>
      </c>
      <c r="D19" s="1057">
        <v>6</v>
      </c>
      <c r="E19" s="1046"/>
      <c r="F19" s="1028"/>
      <c r="G19" s="1028"/>
      <c r="H19" s="1028"/>
      <c r="I19" s="1029"/>
      <c r="J19" s="1030"/>
      <c r="K19" s="1050"/>
    </row>
    <row r="20" spans="1:16">
      <c r="A20" s="1050"/>
      <c r="B20" s="1075"/>
      <c r="C20" s="1060" t="s">
        <v>13</v>
      </c>
      <c r="D20" s="1057">
        <v>7</v>
      </c>
      <c r="E20" s="1046"/>
      <c r="F20" s="1028"/>
      <c r="G20" s="1028"/>
      <c r="H20" s="1028"/>
      <c r="I20" s="1029"/>
      <c r="J20" s="1030"/>
      <c r="K20" s="1050"/>
    </row>
    <row r="21" spans="1:16">
      <c r="A21" s="1050"/>
      <c r="B21" s="1075"/>
      <c r="C21" s="1060" t="s">
        <v>7</v>
      </c>
      <c r="D21" s="1057">
        <v>8</v>
      </c>
      <c r="E21" s="1046"/>
      <c r="F21" s="1028"/>
      <c r="G21" s="1028"/>
      <c r="H21" s="1028"/>
      <c r="I21" s="1029"/>
      <c r="J21" s="1030"/>
      <c r="K21" s="1050"/>
    </row>
    <row r="22" spans="1:16">
      <c r="A22" s="1050"/>
      <c r="B22" s="1076"/>
      <c r="C22" s="1060" t="s">
        <v>54</v>
      </c>
      <c r="D22" s="1057">
        <v>9</v>
      </c>
      <c r="E22" s="1046"/>
      <c r="F22" s="1036"/>
      <c r="G22" s="1028"/>
      <c r="H22" s="1028"/>
      <c r="I22" s="1029"/>
      <c r="J22" s="1030"/>
      <c r="K22" s="1050"/>
    </row>
    <row r="23" spans="1:16" ht="22.5" customHeight="1">
      <c r="A23" s="1050"/>
      <c r="B23" s="1054"/>
      <c r="C23" s="1068" t="s">
        <v>29</v>
      </c>
      <c r="D23" s="1057">
        <v>10</v>
      </c>
      <c r="E23" s="1046"/>
      <c r="F23" s="1028"/>
      <c r="G23" s="1028"/>
      <c r="H23" s="1028"/>
      <c r="I23" s="1029"/>
      <c r="J23" s="1030"/>
      <c r="K23" s="1050"/>
    </row>
    <row r="24" spans="1:16">
      <c r="A24" s="1050"/>
      <c r="B24" s="1054"/>
      <c r="C24" s="1060" t="s">
        <v>26</v>
      </c>
      <c r="D24" s="1057">
        <v>11</v>
      </c>
      <c r="E24" s="1046"/>
      <c r="F24" s="1028"/>
      <c r="G24" s="1028"/>
      <c r="H24" s="1028"/>
      <c r="I24" s="1029"/>
      <c r="J24" s="1030"/>
      <c r="K24" s="1050"/>
    </row>
    <row r="25" spans="1:16" ht="12.75" customHeight="1" thickBot="1">
      <c r="A25" s="1050"/>
      <c r="B25" s="1046"/>
      <c r="C25" s="1060"/>
      <c r="D25" s="1057"/>
      <c r="E25" s="1046"/>
      <c r="F25" s="1028"/>
      <c r="G25" s="1386" t="s">
        <v>657</v>
      </c>
      <c r="H25" s="1387"/>
      <c r="I25" s="1387"/>
      <c r="J25" s="1036"/>
      <c r="K25" s="1050"/>
    </row>
    <row r="26" spans="1:16" ht="13.5" customHeight="1" thickBot="1">
      <c r="A26" s="1050"/>
      <c r="B26" s="1264"/>
      <c r="C26" s="1062" t="s">
        <v>12</v>
      </c>
      <c r="D26" s="1063">
        <v>12</v>
      </c>
      <c r="E26" s="1046"/>
      <c r="F26" s="1028"/>
      <c r="G26" s="1387"/>
      <c r="H26" s="1387"/>
      <c r="I26" s="1387"/>
      <c r="J26" s="1036"/>
      <c r="K26" s="1050"/>
    </row>
    <row r="27" spans="1:16" ht="12.75" customHeight="1">
      <c r="A27" s="1050"/>
      <c r="B27" s="1047"/>
      <c r="C27" s="1060" t="s">
        <v>46</v>
      </c>
      <c r="D27" s="1057">
        <v>12</v>
      </c>
      <c r="E27" s="1046"/>
      <c r="F27" s="1028"/>
      <c r="G27" s="1387"/>
      <c r="H27" s="1387"/>
      <c r="I27" s="1387"/>
      <c r="J27" s="1036"/>
      <c r="K27" s="1050"/>
    </row>
    <row r="28" spans="1:16" ht="22.5" customHeight="1">
      <c r="A28" s="1050"/>
      <c r="B28" s="1047"/>
      <c r="C28" s="1073" t="s">
        <v>16</v>
      </c>
      <c r="D28" s="1057">
        <v>12</v>
      </c>
      <c r="E28" s="1046"/>
      <c r="F28" s="1028"/>
      <c r="G28" s="1387"/>
      <c r="H28" s="1387"/>
      <c r="I28" s="1387"/>
      <c r="J28" s="1036"/>
      <c r="K28" s="1050"/>
    </row>
    <row r="29" spans="1:16" ht="12.75" customHeight="1" thickBot="1">
      <c r="A29" s="1050"/>
      <c r="B29" s="1054"/>
      <c r="C29" s="1074"/>
      <c r="D29" s="1061"/>
      <c r="E29" s="1046"/>
      <c r="F29" s="1028"/>
      <c r="G29" s="1387"/>
      <c r="H29" s="1387"/>
      <c r="I29" s="1387"/>
      <c r="J29" s="1036"/>
      <c r="K29" s="1050"/>
    </row>
    <row r="30" spans="1:16" ht="13.5" customHeight="1" thickBot="1">
      <c r="A30" s="1050"/>
      <c r="B30" s="1082"/>
      <c r="C30" s="1062" t="s">
        <v>11</v>
      </c>
      <c r="D30" s="1063">
        <v>13</v>
      </c>
      <c r="E30" s="1046"/>
      <c r="F30" s="1028"/>
      <c r="G30" s="1387"/>
      <c r="H30" s="1387"/>
      <c r="I30" s="1387"/>
      <c r="J30" s="1036"/>
      <c r="K30" s="1050"/>
    </row>
    <row r="31" spans="1:16" ht="12.75" customHeight="1">
      <c r="A31" s="1050"/>
      <c r="B31" s="1047"/>
      <c r="C31" s="1056" t="s">
        <v>19</v>
      </c>
      <c r="D31" s="1057">
        <v>13</v>
      </c>
      <c r="E31" s="1046"/>
      <c r="F31" s="1028"/>
      <c r="G31" s="1387"/>
      <c r="H31" s="1387"/>
      <c r="I31" s="1387"/>
      <c r="J31" s="1036"/>
      <c r="K31" s="1050"/>
    </row>
    <row r="32" spans="1:16" ht="12.75" customHeight="1">
      <c r="A32" s="1050"/>
      <c r="B32" s="1047"/>
      <c r="C32" s="1058" t="s">
        <v>8</v>
      </c>
      <c r="D32" s="1057">
        <v>14</v>
      </c>
      <c r="E32" s="1046"/>
      <c r="F32" s="1028"/>
      <c r="G32" s="1037"/>
      <c r="H32" s="1037"/>
      <c r="I32" s="1037"/>
      <c r="J32" s="1036"/>
      <c r="K32" s="1050"/>
    </row>
    <row r="33" spans="1:11" ht="12.75" customHeight="1">
      <c r="A33" s="1050"/>
      <c r="B33" s="1047"/>
      <c r="C33" s="1058" t="s">
        <v>27</v>
      </c>
      <c r="D33" s="1057">
        <v>14</v>
      </c>
      <c r="E33" s="1046"/>
      <c r="F33" s="1028"/>
      <c r="G33" s="1037"/>
      <c r="H33" s="1037"/>
      <c r="I33" s="1037"/>
      <c r="J33" s="1036"/>
      <c r="K33" s="1050"/>
    </row>
    <row r="34" spans="1:11" ht="12.75" customHeight="1">
      <c r="A34" s="1050"/>
      <c r="B34" s="1047"/>
      <c r="C34" s="1058" t="s">
        <v>6</v>
      </c>
      <c r="D34" s="1057">
        <v>15</v>
      </c>
      <c r="E34" s="1046"/>
      <c r="F34" s="1028"/>
      <c r="G34" s="1037"/>
      <c r="H34" s="1037"/>
      <c r="I34" s="1037"/>
      <c r="J34" s="1036"/>
      <c r="K34" s="1050"/>
    </row>
    <row r="35" spans="1:11" ht="22.5" customHeight="1">
      <c r="A35" s="1050"/>
      <c r="B35" s="1047"/>
      <c r="C35" s="1056" t="s">
        <v>55</v>
      </c>
      <c r="D35" s="1057">
        <v>16</v>
      </c>
      <c r="E35" s="1046"/>
      <c r="F35" s="1028"/>
      <c r="G35" s="1037"/>
      <c r="H35" s="1037"/>
      <c r="I35" s="1037"/>
      <c r="J35" s="1036"/>
      <c r="K35" s="1050"/>
    </row>
    <row r="36" spans="1:11" ht="12.75" customHeight="1">
      <c r="A36" s="1050"/>
      <c r="B36" s="1059"/>
      <c r="C36" s="1058" t="s">
        <v>14</v>
      </c>
      <c r="D36" s="1057">
        <v>16</v>
      </c>
      <c r="E36" s="1046"/>
      <c r="F36" s="1028"/>
      <c r="G36" s="1028"/>
      <c r="H36" s="1028"/>
      <c r="I36" s="1029"/>
      <c r="J36" s="1030"/>
      <c r="K36" s="1050"/>
    </row>
    <row r="37" spans="1:11" ht="12.75" customHeight="1">
      <c r="A37" s="1050"/>
      <c r="B37" s="1047"/>
      <c r="C37" s="1060" t="s">
        <v>32</v>
      </c>
      <c r="D37" s="1057">
        <v>17</v>
      </c>
      <c r="E37" s="1046"/>
      <c r="F37" s="1028"/>
      <c r="G37" s="1028"/>
      <c r="H37" s="1028"/>
      <c r="I37" s="1038"/>
      <c r="J37" s="1038"/>
      <c r="K37" s="1050"/>
    </row>
    <row r="38" spans="1:11" ht="13.5" thickBot="1">
      <c r="A38" s="1050"/>
      <c r="B38" s="1050"/>
      <c r="C38" s="1046"/>
      <c r="D38" s="1061"/>
      <c r="E38" s="1046"/>
      <c r="F38" s="1028"/>
      <c r="G38" s="1028"/>
      <c r="H38" s="1028"/>
      <c r="I38" s="1038"/>
      <c r="J38" s="1038"/>
      <c r="K38" s="1050"/>
    </row>
    <row r="39" spans="1:11" ht="13.5" customHeight="1" thickBot="1">
      <c r="A39" s="1050"/>
      <c r="B39" s="1206"/>
      <c r="C39" s="1062" t="s">
        <v>30</v>
      </c>
      <c r="D39" s="1063">
        <v>18</v>
      </c>
      <c r="E39" s="1046"/>
      <c r="F39" s="1028"/>
      <c r="G39" s="1028"/>
      <c r="H39" s="1028"/>
      <c r="I39" s="1038"/>
      <c r="J39" s="1038"/>
      <c r="K39" s="1050"/>
    </row>
    <row r="40" spans="1:11">
      <c r="A40" s="1050"/>
      <c r="B40" s="1050"/>
      <c r="C40" s="1060" t="s">
        <v>31</v>
      </c>
      <c r="D40" s="1057">
        <v>18</v>
      </c>
      <c r="E40" s="1046"/>
      <c r="F40" s="1028"/>
      <c r="G40" s="1028"/>
      <c r="H40" s="1028"/>
      <c r="I40" s="1039"/>
      <c r="J40" s="1039"/>
      <c r="K40" s="1050"/>
    </row>
    <row r="41" spans="1:11">
      <c r="A41" s="1050"/>
      <c r="B41" s="1059"/>
      <c r="C41" s="1060" t="s">
        <v>0</v>
      </c>
      <c r="D41" s="1057">
        <v>19</v>
      </c>
      <c r="E41" s="1046"/>
      <c r="F41" s="1028"/>
      <c r="G41" s="1028"/>
      <c r="H41" s="1028"/>
      <c r="I41" s="1040"/>
      <c r="J41" s="1041"/>
      <c r="K41" s="1050"/>
    </row>
    <row r="42" spans="1:11">
      <c r="A42" s="1050"/>
      <c r="B42" s="1059"/>
      <c r="C42" s="1060" t="s">
        <v>17</v>
      </c>
      <c r="D42" s="1057">
        <v>19</v>
      </c>
      <c r="E42" s="1046"/>
      <c r="F42" s="1028"/>
      <c r="G42" s="1028"/>
      <c r="H42" s="1028"/>
      <c r="I42" s="1040"/>
      <c r="J42" s="1041"/>
      <c r="K42" s="1050"/>
    </row>
    <row r="43" spans="1:11">
      <c r="A43" s="1050"/>
      <c r="B43" s="1059"/>
      <c r="C43" s="1060" t="s">
        <v>1</v>
      </c>
      <c r="D43" s="1064">
        <v>19</v>
      </c>
      <c r="E43" s="1065"/>
      <c r="F43" s="1042"/>
      <c r="G43" s="1043"/>
      <c r="H43" s="1042"/>
      <c r="I43" s="1042"/>
      <c r="J43" s="1042"/>
      <c r="K43" s="1050"/>
    </row>
    <row r="44" spans="1:11">
      <c r="A44" s="1050"/>
      <c r="B44" s="1059"/>
      <c r="C44" s="1060" t="s">
        <v>23</v>
      </c>
      <c r="D44" s="1064">
        <v>19</v>
      </c>
      <c r="E44" s="1065"/>
      <c r="F44" s="1042"/>
      <c r="G44" s="1043"/>
      <c r="H44" s="1042"/>
      <c r="I44" s="1042"/>
      <c r="J44" s="1042"/>
      <c r="K44" s="1050"/>
    </row>
    <row r="45" spans="1:11" ht="12.75" customHeight="1" thickBot="1">
      <c r="A45" s="1050"/>
      <c r="B45" s="1054"/>
      <c r="C45" s="1054"/>
      <c r="D45" s="1066"/>
      <c r="E45" s="1048"/>
      <c r="F45" s="1040"/>
      <c r="G45" s="1043"/>
      <c r="H45" s="1040"/>
      <c r="I45" s="1040"/>
      <c r="J45" s="1041"/>
      <c r="K45" s="1050"/>
    </row>
    <row r="46" spans="1:11" ht="13.5" customHeight="1" thickBot="1">
      <c r="A46" s="1050"/>
      <c r="B46" s="1085"/>
      <c r="C46" s="1062" t="s">
        <v>39</v>
      </c>
      <c r="D46" s="1067">
        <v>20</v>
      </c>
      <c r="E46" s="1048"/>
      <c r="F46" s="1040"/>
      <c r="G46" s="1043"/>
      <c r="H46" s="1040"/>
      <c r="I46" s="1040"/>
      <c r="J46" s="1041"/>
      <c r="K46" s="1050"/>
    </row>
    <row r="47" spans="1:11">
      <c r="A47" s="1050"/>
      <c r="B47" s="1050"/>
      <c r="C47" s="1060" t="s">
        <v>48</v>
      </c>
      <c r="D47" s="1064">
        <v>20</v>
      </c>
      <c r="E47" s="1048"/>
      <c r="F47" s="1040"/>
      <c r="G47" s="1043"/>
      <c r="H47" s="1040"/>
      <c r="I47" s="1040"/>
      <c r="J47" s="1041"/>
      <c r="K47" s="1050"/>
    </row>
    <row r="48" spans="1:11" ht="12.75" customHeight="1">
      <c r="A48" s="1050"/>
      <c r="B48" s="1054"/>
      <c r="C48" s="1068" t="s">
        <v>722</v>
      </c>
      <c r="D48" s="1069">
        <v>21</v>
      </c>
      <c r="E48" s="1048"/>
      <c r="F48" s="1040"/>
      <c r="G48" s="1043"/>
      <c r="H48" s="1040"/>
      <c r="I48" s="1040"/>
      <c r="J48" s="1041"/>
      <c r="K48" s="1050"/>
    </row>
    <row r="49" spans="1:11" ht="11.25" customHeight="1" thickBot="1">
      <c r="A49" s="1050"/>
      <c r="B49" s="1050"/>
      <c r="C49" s="1068"/>
      <c r="D49" s="1068"/>
      <c r="E49" s="1048"/>
      <c r="F49" s="1040"/>
      <c r="G49" s="1043"/>
      <c r="H49" s="1040"/>
      <c r="I49" s="1040"/>
      <c r="J49" s="1041"/>
      <c r="K49" s="1050"/>
    </row>
    <row r="50" spans="1:11" ht="13.5" thickBot="1">
      <c r="A50" s="1050"/>
      <c r="B50" s="1081"/>
      <c r="C50" s="1070" t="s">
        <v>4</v>
      </c>
      <c r="D50" s="1067">
        <v>22</v>
      </c>
      <c r="E50" s="1065"/>
      <c r="F50" s="1042"/>
      <c r="G50" s="1043"/>
      <c r="H50" s="1042"/>
      <c r="I50" s="1042"/>
      <c r="J50" s="1042"/>
      <c r="K50" s="1050"/>
    </row>
    <row r="51" spans="1:11" ht="23.25" customHeight="1">
      <c r="A51" s="1050"/>
      <c r="B51" s="1071"/>
      <c r="C51" s="1072"/>
      <c r="D51" s="1072"/>
      <c r="E51" s="1048"/>
      <c r="F51" s="1040"/>
      <c r="G51" s="1043"/>
      <c r="H51" s="1040"/>
      <c r="I51" s="1040"/>
      <c r="J51" s="1041"/>
      <c r="K51" s="1050"/>
    </row>
    <row r="52" spans="1:11" ht="21" customHeight="1">
      <c r="A52" s="1050"/>
      <c r="B52" s="1050"/>
      <c r="C52" s="1047"/>
      <c r="D52" s="1047"/>
      <c r="E52" s="1048"/>
      <c r="F52" s="1040"/>
      <c r="G52" s="1043"/>
      <c r="H52" s="1040"/>
      <c r="I52" s="1040"/>
      <c r="J52" s="1041"/>
      <c r="K52" s="1050"/>
    </row>
    <row r="53" spans="1:11" ht="19.5" customHeight="1">
      <c r="A53" s="1050"/>
      <c r="B53" s="1050"/>
      <c r="C53" s="1080" t="s">
        <v>56</v>
      </c>
      <c r="D53" s="1049"/>
      <c r="E53" s="1048"/>
      <c r="F53" s="1040"/>
      <c r="G53" s="1043"/>
      <c r="H53" s="1040"/>
      <c r="I53" s="1040"/>
      <c r="J53" s="1041"/>
      <c r="K53" s="1050"/>
    </row>
    <row r="54" spans="1:11" ht="9.75" customHeight="1">
      <c r="A54" s="1050"/>
      <c r="B54" s="1050"/>
      <c r="C54" s="1050"/>
      <c r="D54" s="1049"/>
      <c r="E54" s="1048"/>
      <c r="F54" s="1040"/>
      <c r="G54" s="1043"/>
      <c r="H54" s="1040"/>
      <c r="I54" s="1040"/>
      <c r="J54" s="1041"/>
      <c r="K54" s="1050"/>
    </row>
    <row r="55" spans="1:11" ht="22.5" customHeight="1">
      <c r="A55" s="1050"/>
      <c r="B55" s="1052" t="s">
        <v>658</v>
      </c>
      <c r="C55" s="1388" t="s">
        <v>638</v>
      </c>
      <c r="D55" s="1388"/>
      <c r="E55" s="1388"/>
      <c r="F55" s="1040"/>
      <c r="G55" s="1043"/>
      <c r="H55" s="1040"/>
      <c r="I55" s="1040"/>
      <c r="J55" s="1041"/>
      <c r="K55" s="1050"/>
    </row>
    <row r="56" spans="1:11" ht="22.5" customHeight="1">
      <c r="A56" s="1050"/>
      <c r="B56" s="1052" t="s">
        <v>658</v>
      </c>
      <c r="C56" s="1207" t="s">
        <v>721</v>
      </c>
      <c r="D56" s="1207"/>
      <c r="E56" s="1208"/>
      <c r="F56" s="1040"/>
      <c r="G56" s="1043"/>
      <c r="H56" s="1040"/>
      <c r="I56" s="1040"/>
      <c r="J56" s="1041"/>
      <c r="K56" s="1050"/>
    </row>
    <row r="57" spans="1:11" s="221" customFormat="1" ht="18.75" customHeight="1">
      <c r="A57" s="1053"/>
      <c r="B57" s="1047"/>
      <c r="C57" s="1047"/>
      <c r="D57" s="1047"/>
      <c r="E57" s="1047"/>
      <c r="F57" s="1044"/>
      <c r="G57" s="1044"/>
      <c r="H57" s="1044"/>
      <c r="I57" s="1044"/>
      <c r="J57" s="1044"/>
      <c r="K57" s="1053"/>
    </row>
    <row r="58" spans="1:11" ht="7.5" customHeight="1">
      <c r="A58" s="1050"/>
      <c r="B58" s="1050"/>
      <c r="C58" s="1051"/>
      <c r="D58" s="1051"/>
      <c r="E58" s="1051"/>
      <c r="F58" s="1051"/>
      <c r="G58" s="1051"/>
      <c r="H58" s="1051"/>
      <c r="I58" s="1051"/>
      <c r="J58" s="1051"/>
      <c r="K58" s="1051"/>
    </row>
    <row r="59" spans="1:11" ht="21" customHeight="1"/>
    <row r="60" spans="1:11" ht="21" customHeight="1"/>
    <row r="70" spans="10:11" ht="8.25" customHeight="1"/>
    <row r="72" spans="10:11" ht="9" customHeight="1">
      <c r="K72" s="236"/>
    </row>
    <row r="73" spans="10:11" ht="8.25" customHeight="1">
      <c r="J73" s="1389"/>
      <c r="K73" s="1389"/>
    </row>
    <row r="74" spans="10:11" ht="9.75" customHeight="1"/>
  </sheetData>
  <mergeCells count="4">
    <mergeCell ref="B5:D5"/>
    <mergeCell ref="G25:I31"/>
    <mergeCell ref="C55:E55"/>
    <mergeCell ref="J73:K73"/>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sheetPr>
    <tabColor theme="6"/>
  </sheetPr>
  <dimension ref="A1:AB106"/>
  <sheetViews>
    <sheetView zoomScaleNormal="100" workbookViewId="0"/>
  </sheetViews>
  <sheetFormatPr defaultRowHeight="12.75"/>
  <cols>
    <col min="1" max="1" width="1" style="138" customWidth="1"/>
    <col min="2" max="2" width="2.5703125" style="138" customWidth="1"/>
    <col min="3" max="3" width="3" style="138" customWidth="1"/>
    <col min="4" max="4" width="18" style="138" customWidth="1"/>
    <col min="5" max="5" width="0.5703125" style="138" customWidth="1"/>
    <col min="6" max="6" width="4.28515625" style="138" customWidth="1"/>
    <col min="7" max="7" width="0.42578125" style="138" customWidth="1"/>
    <col min="8" max="8" width="4.42578125" style="138" customWidth="1"/>
    <col min="9" max="9" width="4.140625" style="138" customWidth="1"/>
    <col min="10" max="10" width="0.42578125" style="138" customWidth="1"/>
    <col min="11" max="11" width="4.42578125" style="138" customWidth="1"/>
    <col min="12" max="12" width="0.5703125" style="138" customWidth="1"/>
    <col min="13" max="13" width="6.7109375" style="138" customWidth="1"/>
    <col min="14" max="14" width="0.5703125" style="138" customWidth="1"/>
    <col min="15" max="15" width="8.140625" style="138" customWidth="1"/>
    <col min="16" max="16" width="0.28515625" style="138" customWidth="1"/>
    <col min="17" max="17" width="6.85546875" style="138" customWidth="1"/>
    <col min="18" max="18" width="2.42578125" style="138" customWidth="1"/>
    <col min="19" max="19" width="0.5703125" style="138" customWidth="1"/>
    <col min="20" max="20" width="6.28515625" style="138" customWidth="1"/>
    <col min="21" max="21" width="0.5703125" style="138" customWidth="1"/>
    <col min="22" max="22" width="8.140625" style="138" customWidth="1"/>
    <col min="23" max="23" width="0.42578125" style="138" customWidth="1"/>
    <col min="24" max="24" width="6.42578125" style="138" customWidth="1"/>
    <col min="25" max="25" width="0.42578125" style="138" customWidth="1"/>
    <col min="26" max="26" width="8.140625" style="138" customWidth="1"/>
    <col min="27" max="27" width="2.5703125" style="138" customWidth="1"/>
    <col min="28" max="28" width="1" style="138" customWidth="1"/>
    <col min="29" max="16384" width="9.140625" style="138"/>
  </cols>
  <sheetData>
    <row r="1" spans="1:28" ht="13.5" customHeight="1">
      <c r="A1" s="4"/>
      <c r="B1" s="920"/>
      <c r="C1" s="1525"/>
      <c r="D1" s="1525"/>
      <c r="E1" s="821"/>
      <c r="F1" s="821"/>
      <c r="G1" s="821"/>
      <c r="H1" s="821"/>
      <c r="I1" s="821"/>
      <c r="J1" s="821"/>
      <c r="K1" s="821"/>
      <c r="L1" s="821"/>
      <c r="M1" s="821"/>
      <c r="N1" s="821"/>
      <c r="O1" s="821"/>
      <c r="P1" s="821"/>
      <c r="Q1" s="821"/>
      <c r="R1" s="821"/>
      <c r="S1" s="821"/>
      <c r="T1" s="1437" t="s">
        <v>734</v>
      </c>
      <c r="U1" s="1437"/>
      <c r="V1" s="1437"/>
      <c r="W1" s="1437"/>
      <c r="X1" s="1437"/>
      <c r="Y1" s="1437"/>
      <c r="Z1" s="1437"/>
      <c r="AA1" s="1437"/>
      <c r="AB1" s="4"/>
    </row>
    <row r="2" spans="1:28" ht="6" customHeight="1">
      <c r="A2" s="4"/>
      <c r="B2" s="848"/>
      <c r="C2" s="808"/>
      <c r="D2" s="808"/>
      <c r="E2" s="403"/>
      <c r="F2" s="403"/>
      <c r="G2" s="403"/>
      <c r="H2" s="403"/>
      <c r="I2" s="403"/>
      <c r="J2" s="403"/>
      <c r="K2" s="403"/>
      <c r="L2" s="403"/>
      <c r="M2" s="403"/>
      <c r="N2" s="403"/>
      <c r="O2" s="8"/>
      <c r="P2" s="8"/>
      <c r="Q2" s="8"/>
      <c r="R2" s="8"/>
      <c r="S2" s="8"/>
      <c r="T2" s="8"/>
      <c r="U2" s="8"/>
      <c r="V2" s="8"/>
      <c r="W2" s="8"/>
      <c r="X2" s="8"/>
      <c r="Y2" s="8"/>
      <c r="Z2" s="1526" t="s">
        <v>79</v>
      </c>
      <c r="AA2" s="8"/>
      <c r="AB2" s="4"/>
    </row>
    <row r="3" spans="1:28" ht="6.75" customHeight="1" thickBot="1">
      <c r="A3" s="4"/>
      <c r="B3" s="851"/>
      <c r="C3" s="8"/>
      <c r="D3" s="8"/>
      <c r="E3" s="8"/>
      <c r="F3" s="8"/>
      <c r="G3" s="8"/>
      <c r="H3" s="8"/>
      <c r="I3" s="8"/>
      <c r="J3" s="8"/>
      <c r="K3" s="8"/>
      <c r="L3" s="8"/>
      <c r="M3" s="8"/>
      <c r="N3" s="8"/>
      <c r="O3" s="8"/>
      <c r="P3" s="8"/>
      <c r="Q3" s="8"/>
      <c r="R3" s="8"/>
      <c r="S3" s="8"/>
      <c r="T3" s="8"/>
      <c r="U3" s="8"/>
      <c r="V3" s="8"/>
      <c r="W3" s="8"/>
      <c r="X3" s="8"/>
      <c r="Y3" s="8"/>
      <c r="Z3" s="1527"/>
      <c r="AA3" s="668"/>
      <c r="AB3" s="4"/>
    </row>
    <row r="4" spans="1:28" s="12" customFormat="1" ht="13.5" customHeight="1" thickBot="1">
      <c r="A4" s="11"/>
      <c r="B4" s="850"/>
      <c r="C4" s="1531" t="s">
        <v>339</v>
      </c>
      <c r="D4" s="1532"/>
      <c r="E4" s="1532"/>
      <c r="F4" s="1532"/>
      <c r="G4" s="1532"/>
      <c r="H4" s="1532"/>
      <c r="I4" s="1532"/>
      <c r="J4" s="1532"/>
      <c r="K4" s="1532"/>
      <c r="L4" s="1532"/>
      <c r="M4" s="1532"/>
      <c r="N4" s="1532"/>
      <c r="O4" s="1532"/>
      <c r="P4" s="1532"/>
      <c r="Q4" s="1532"/>
      <c r="R4" s="1532"/>
      <c r="S4" s="1532"/>
      <c r="T4" s="1532"/>
      <c r="U4" s="1532"/>
      <c r="V4" s="1532"/>
      <c r="W4" s="1532"/>
      <c r="X4" s="1532"/>
      <c r="Y4" s="1532"/>
      <c r="Z4" s="1533"/>
      <c r="AA4" s="8"/>
      <c r="AB4" s="8"/>
    </row>
    <row r="5" spans="1:28" ht="4.5" customHeight="1">
      <c r="A5" s="4"/>
      <c r="B5" s="851"/>
      <c r="C5" s="1495" t="s">
        <v>211</v>
      </c>
      <c r="D5" s="1496"/>
      <c r="E5" s="777"/>
      <c r="F5" s="4"/>
      <c r="G5" s="4"/>
      <c r="H5" s="251"/>
      <c r="I5" s="251"/>
      <c r="J5" s="251"/>
      <c r="K5" s="251"/>
      <c r="L5" s="251"/>
      <c r="M5" s="251"/>
      <c r="N5" s="251"/>
      <c r="O5" s="251"/>
      <c r="P5" s="251"/>
      <c r="Q5" s="251"/>
      <c r="R5" s="251"/>
      <c r="S5" s="251"/>
      <c r="U5" s="251"/>
      <c r="V5" s="251"/>
      <c r="W5" s="251"/>
      <c r="X5" s="251"/>
      <c r="Y5" s="251"/>
      <c r="Z5" s="251"/>
      <c r="AA5" s="8"/>
      <c r="AB5" s="8"/>
    </row>
    <row r="6" spans="1:28" ht="12" customHeight="1">
      <c r="A6" s="4"/>
      <c r="B6" s="851"/>
      <c r="C6" s="1497"/>
      <c r="D6" s="1497"/>
      <c r="E6" s="777"/>
      <c r="F6" s="1528">
        <v>2011</v>
      </c>
      <c r="G6" s="1528"/>
      <c r="H6" s="1528"/>
      <c r="I6" s="1528"/>
      <c r="J6" s="383"/>
      <c r="K6" s="1529">
        <v>2012</v>
      </c>
      <c r="L6" s="1529"/>
      <c r="M6" s="1529"/>
      <c r="N6" s="1529"/>
      <c r="O6" s="1529"/>
      <c r="P6" s="1529"/>
      <c r="Q6" s="1529"/>
      <c r="R6" s="1529"/>
      <c r="S6" s="1529"/>
      <c r="T6" s="1529"/>
      <c r="U6" s="1529"/>
      <c r="V6" s="1529"/>
      <c r="W6" s="1529"/>
      <c r="X6" s="1529"/>
      <c r="Y6" s="1529"/>
      <c r="Z6" s="1529"/>
      <c r="AA6" s="8"/>
      <c r="AB6" s="8"/>
    </row>
    <row r="7" spans="1:28" ht="12" customHeight="1">
      <c r="A7" s="4"/>
      <c r="B7" s="851"/>
      <c r="C7" s="777"/>
      <c r="D7" s="777"/>
      <c r="E7" s="777"/>
      <c r="F7" s="1530" t="s">
        <v>236</v>
      </c>
      <c r="G7" s="1530"/>
      <c r="H7" s="1530"/>
      <c r="I7" s="1530"/>
      <c r="J7" s="774"/>
      <c r="K7" s="1477" t="s">
        <v>237</v>
      </c>
      <c r="L7" s="1477"/>
      <c r="M7" s="1477"/>
      <c r="N7" s="774"/>
      <c r="O7" s="1477" t="s">
        <v>238</v>
      </c>
      <c r="P7" s="1477"/>
      <c r="Q7" s="1477"/>
      <c r="R7" s="1477"/>
      <c r="S7" s="774"/>
      <c r="T7" s="1477" t="s">
        <v>239</v>
      </c>
      <c r="U7" s="1477"/>
      <c r="V7" s="1477"/>
      <c r="W7" s="383"/>
      <c r="X7" s="1477" t="s">
        <v>236</v>
      </c>
      <c r="Y7" s="1477"/>
      <c r="Z7" s="1477"/>
      <c r="AA7" s="8"/>
      <c r="AB7" s="8"/>
    </row>
    <row r="8" spans="1:28" ht="13.5" customHeight="1">
      <c r="A8" s="4"/>
      <c r="B8" s="1353"/>
      <c r="C8" s="1471" t="s">
        <v>77</v>
      </c>
      <c r="D8" s="1471"/>
      <c r="E8" s="1213"/>
      <c r="F8" s="1523">
        <v>1038.5</v>
      </c>
      <c r="G8" s="1523"/>
      <c r="H8" s="1523"/>
      <c r="I8" s="1523"/>
      <c r="J8" s="1214"/>
      <c r="K8" s="1523">
        <v>1006.9</v>
      </c>
      <c r="L8" s="1523"/>
      <c r="M8" s="1523"/>
      <c r="N8" s="1354"/>
      <c r="O8" s="1524">
        <v>1013.3</v>
      </c>
      <c r="P8" s="1524"/>
      <c r="Q8" s="1524"/>
      <c r="R8" s="1355"/>
      <c r="S8" s="1356"/>
      <c r="T8" s="1524">
        <v>924</v>
      </c>
      <c r="U8" s="1524"/>
      <c r="V8" s="1524"/>
      <c r="W8" s="1356"/>
      <c r="X8" s="1524">
        <v>928.3</v>
      </c>
      <c r="Y8" s="1524"/>
      <c r="Z8" s="1524"/>
      <c r="AA8" s="613"/>
      <c r="AB8" s="8"/>
    </row>
    <row r="9" spans="1:28" ht="12" customHeight="1">
      <c r="A9" s="4"/>
      <c r="B9" s="851"/>
      <c r="C9" s="1534" t="s">
        <v>81</v>
      </c>
      <c r="D9" s="1534"/>
      <c r="E9" s="777"/>
      <c r="F9" s="1535">
        <v>514.29999999999995</v>
      </c>
      <c r="G9" s="1535"/>
      <c r="H9" s="1535"/>
      <c r="I9" s="1535"/>
      <c r="J9" s="768"/>
      <c r="K9" s="1535">
        <v>504.2</v>
      </c>
      <c r="L9" s="1535"/>
      <c r="M9" s="1535"/>
      <c r="N9" s="352"/>
      <c r="O9" s="1536">
        <v>507.2</v>
      </c>
      <c r="P9" s="1536"/>
      <c r="Q9" s="1536"/>
      <c r="R9" s="352"/>
      <c r="S9" s="612"/>
      <c r="T9" s="1536">
        <v>466.5</v>
      </c>
      <c r="U9" s="1536"/>
      <c r="V9" s="1536"/>
      <c r="W9" s="612"/>
      <c r="X9" s="1536">
        <v>453.5</v>
      </c>
      <c r="Y9" s="1536"/>
      <c r="Z9" s="1536"/>
      <c r="AA9" s="8"/>
      <c r="AB9" s="114"/>
    </row>
    <row r="10" spans="1:28" ht="12" customHeight="1">
      <c r="A10" s="4"/>
      <c r="B10" s="851"/>
      <c r="C10" s="1534" t="s">
        <v>80</v>
      </c>
      <c r="D10" s="1534"/>
      <c r="E10" s="777"/>
      <c r="F10" s="1535">
        <v>524.20000000000005</v>
      </c>
      <c r="G10" s="1535"/>
      <c r="H10" s="1535"/>
      <c r="I10" s="1535"/>
      <c r="J10" s="768"/>
      <c r="K10" s="1535">
        <v>502.8</v>
      </c>
      <c r="L10" s="1535"/>
      <c r="M10" s="1535"/>
      <c r="N10" s="352"/>
      <c r="O10" s="1536">
        <v>506.1</v>
      </c>
      <c r="P10" s="1536"/>
      <c r="Q10" s="1536"/>
      <c r="R10" s="352"/>
      <c r="S10" s="612"/>
      <c r="T10" s="1536">
        <v>457.5</v>
      </c>
      <c r="U10" s="1536"/>
      <c r="V10" s="1536"/>
      <c r="W10" s="612"/>
      <c r="X10" s="1536">
        <v>474.7</v>
      </c>
      <c r="Y10" s="1536"/>
      <c r="Z10" s="1536"/>
      <c r="AA10" s="114"/>
      <c r="AB10" s="114"/>
    </row>
    <row r="11" spans="1:28" ht="6.75" customHeight="1">
      <c r="A11" s="4"/>
      <c r="B11" s="851"/>
      <c r="C11" s="1534"/>
      <c r="D11" s="1534"/>
      <c r="E11" s="22"/>
      <c r="F11" s="1535"/>
      <c r="G11" s="1535"/>
      <c r="H11" s="1535"/>
      <c r="I11" s="1535"/>
      <c r="J11" s="609"/>
      <c r="K11" s="1535"/>
      <c r="L11" s="1535"/>
      <c r="M11" s="1535"/>
      <c r="N11" s="352"/>
      <c r="O11" s="1536"/>
      <c r="P11" s="1536"/>
      <c r="Q11" s="1536"/>
      <c r="R11" s="352"/>
      <c r="S11" s="612"/>
      <c r="T11" s="1536"/>
      <c r="U11" s="1536"/>
      <c r="V11" s="1536"/>
      <c r="W11" s="612"/>
      <c r="X11" s="1536"/>
      <c r="Y11" s="1536"/>
      <c r="Z11" s="1536"/>
      <c r="AA11" s="18"/>
      <c r="AB11" s="18"/>
    </row>
    <row r="12" spans="1:28" ht="12" customHeight="1">
      <c r="A12" s="4"/>
      <c r="B12" s="851"/>
      <c r="C12" s="1534" t="s">
        <v>340</v>
      </c>
      <c r="D12" s="1534"/>
      <c r="E12" s="777"/>
      <c r="F12" s="1535">
        <v>682.5</v>
      </c>
      <c r="G12" s="1535"/>
      <c r="H12" s="1535"/>
      <c r="I12" s="1535"/>
      <c r="J12" s="768"/>
      <c r="K12" s="1535">
        <v>688.7</v>
      </c>
      <c r="L12" s="1535"/>
      <c r="M12" s="1535"/>
      <c r="N12" s="352"/>
      <c r="O12" s="1536">
        <v>709.3</v>
      </c>
      <c r="P12" s="1536"/>
      <c r="Q12" s="1536"/>
      <c r="R12" s="352"/>
      <c r="S12" s="612"/>
      <c r="T12" s="1536">
        <v>673.3</v>
      </c>
      <c r="U12" s="1536"/>
      <c r="V12" s="1536"/>
      <c r="W12" s="612"/>
      <c r="X12" s="1536">
        <v>683.1</v>
      </c>
      <c r="Y12" s="1536"/>
      <c r="Z12" s="1536"/>
      <c r="AA12" s="114"/>
      <c r="AB12" s="114"/>
    </row>
    <row r="13" spans="1:28" ht="12" customHeight="1">
      <c r="A13" s="4"/>
      <c r="B13" s="851"/>
      <c r="C13" s="156"/>
      <c r="D13" s="767" t="s">
        <v>81</v>
      </c>
      <c r="E13" s="777"/>
      <c r="F13" s="1432">
        <v>339.5</v>
      </c>
      <c r="G13" s="1432"/>
      <c r="H13" s="1432"/>
      <c r="I13" s="1432"/>
      <c r="J13" s="766"/>
      <c r="K13" s="1432">
        <v>344.5</v>
      </c>
      <c r="L13" s="1432"/>
      <c r="M13" s="1432"/>
      <c r="N13" s="353"/>
      <c r="O13" s="1537">
        <v>347.6</v>
      </c>
      <c r="P13" s="1537"/>
      <c r="Q13" s="1537"/>
      <c r="R13" s="353"/>
      <c r="S13" s="612"/>
      <c r="T13" s="1537">
        <v>332.3</v>
      </c>
      <c r="U13" s="1537"/>
      <c r="V13" s="1537"/>
      <c r="W13" s="612"/>
      <c r="X13" s="1537">
        <v>331.1</v>
      </c>
      <c r="Y13" s="1537"/>
      <c r="Z13" s="1537"/>
      <c r="AA13" s="16"/>
      <c r="AB13" s="16"/>
    </row>
    <row r="14" spans="1:28" ht="12" customHeight="1">
      <c r="A14" s="4"/>
      <c r="B14" s="851"/>
      <c r="C14" s="156"/>
      <c r="D14" s="767" t="s">
        <v>80</v>
      </c>
      <c r="E14" s="777"/>
      <c r="F14" s="1432">
        <v>343</v>
      </c>
      <c r="G14" s="1432"/>
      <c r="H14" s="1432"/>
      <c r="I14" s="1432"/>
      <c r="J14" s="766"/>
      <c r="K14" s="1432">
        <v>344.3</v>
      </c>
      <c r="L14" s="1432"/>
      <c r="M14" s="1432"/>
      <c r="N14" s="353"/>
      <c r="O14" s="1537">
        <v>361.7</v>
      </c>
      <c r="P14" s="1537"/>
      <c r="Q14" s="1537"/>
      <c r="R14" s="353"/>
      <c r="S14" s="612"/>
      <c r="T14" s="1537">
        <v>341</v>
      </c>
      <c r="U14" s="1537"/>
      <c r="V14" s="1537"/>
      <c r="W14" s="612"/>
      <c r="X14" s="1537">
        <v>352.1</v>
      </c>
      <c r="Y14" s="1537"/>
      <c r="Z14" s="1537"/>
      <c r="AA14" s="16"/>
      <c r="AB14" s="16"/>
    </row>
    <row r="15" spans="1:28" ht="6.75" customHeight="1">
      <c r="A15" s="4"/>
      <c r="B15" s="851"/>
      <c r="C15" s="156"/>
      <c r="D15" s="767"/>
      <c r="E15" s="777"/>
      <c r="F15" s="1535"/>
      <c r="G15" s="1535"/>
      <c r="H15" s="1535"/>
      <c r="I15" s="1535"/>
      <c r="J15" s="768"/>
      <c r="K15" s="1535"/>
      <c r="L15" s="1535"/>
      <c r="M15" s="1535"/>
      <c r="N15" s="352"/>
      <c r="O15" s="1536"/>
      <c r="P15" s="1536"/>
      <c r="Q15" s="1536"/>
      <c r="R15" s="352"/>
      <c r="S15" s="612"/>
      <c r="T15" s="1536"/>
      <c r="U15" s="1536"/>
      <c r="V15" s="1536"/>
      <c r="W15" s="612"/>
      <c r="X15" s="1536"/>
      <c r="Y15" s="1536"/>
      <c r="Z15" s="1536"/>
      <c r="AA15" s="16"/>
      <c r="AB15" s="16"/>
    </row>
    <row r="16" spans="1:28" ht="12" customHeight="1">
      <c r="A16" s="4"/>
      <c r="B16" s="851"/>
      <c r="C16" s="1534" t="s">
        <v>213</v>
      </c>
      <c r="D16" s="1534"/>
      <c r="E16" s="777"/>
      <c r="F16" s="1535">
        <v>280.5</v>
      </c>
      <c r="G16" s="1535"/>
      <c r="H16" s="1535"/>
      <c r="I16" s="1535"/>
      <c r="J16" s="768"/>
      <c r="K16" s="1535">
        <v>253.2</v>
      </c>
      <c r="L16" s="1535"/>
      <c r="M16" s="1535"/>
      <c r="N16" s="352"/>
      <c r="O16" s="1536">
        <v>244.5</v>
      </c>
      <c r="P16" s="1536"/>
      <c r="Q16" s="1536"/>
      <c r="R16" s="352"/>
      <c r="S16" s="612"/>
      <c r="T16" s="1536">
        <v>203.2</v>
      </c>
      <c r="U16" s="1536"/>
      <c r="V16" s="1536"/>
      <c r="W16" s="612"/>
      <c r="X16" s="1536">
        <v>205.2</v>
      </c>
      <c r="Y16" s="1536"/>
      <c r="Z16" s="1536"/>
      <c r="AA16" s="252"/>
      <c r="AB16" s="114"/>
    </row>
    <row r="17" spans="1:28" ht="12" customHeight="1">
      <c r="A17" s="4"/>
      <c r="B17" s="851"/>
      <c r="C17" s="156"/>
      <c r="D17" s="767" t="s">
        <v>81</v>
      </c>
      <c r="E17" s="777"/>
      <c r="F17" s="1432">
        <v>140.80000000000001</v>
      </c>
      <c r="G17" s="1432"/>
      <c r="H17" s="1432"/>
      <c r="I17" s="1432"/>
      <c r="J17" s="766"/>
      <c r="K17" s="1432">
        <v>129.4</v>
      </c>
      <c r="L17" s="1432"/>
      <c r="M17" s="1432"/>
      <c r="N17" s="353"/>
      <c r="O17" s="1537">
        <v>130.19999999999999</v>
      </c>
      <c r="P17" s="1537"/>
      <c r="Q17" s="1537"/>
      <c r="R17" s="353"/>
      <c r="S17" s="612"/>
      <c r="T17" s="1537">
        <v>112</v>
      </c>
      <c r="U17" s="1537"/>
      <c r="V17" s="1537"/>
      <c r="W17" s="612"/>
      <c r="X17" s="1537">
        <v>104.4</v>
      </c>
      <c r="Y17" s="1537"/>
      <c r="Z17" s="1537"/>
      <c r="AA17" s="16"/>
      <c r="AB17" s="16"/>
    </row>
    <row r="18" spans="1:28" ht="12" customHeight="1">
      <c r="A18" s="4"/>
      <c r="B18" s="851"/>
      <c r="C18" s="156"/>
      <c r="D18" s="767" t="s">
        <v>80</v>
      </c>
      <c r="E18" s="777"/>
      <c r="F18" s="1432">
        <v>139.6</v>
      </c>
      <c r="G18" s="1432"/>
      <c r="H18" s="1432"/>
      <c r="I18" s="1432"/>
      <c r="J18" s="766"/>
      <c r="K18" s="1432">
        <v>123.8</v>
      </c>
      <c r="L18" s="1432"/>
      <c r="M18" s="1432"/>
      <c r="N18" s="353"/>
      <c r="O18" s="1537">
        <v>114.4</v>
      </c>
      <c r="P18" s="1537"/>
      <c r="Q18" s="1537"/>
      <c r="R18" s="353"/>
      <c r="S18" s="612"/>
      <c r="T18" s="1537">
        <v>91.1</v>
      </c>
      <c r="U18" s="1537"/>
      <c r="V18" s="1537"/>
      <c r="W18" s="612"/>
      <c r="X18" s="1537">
        <v>101</v>
      </c>
      <c r="Y18" s="1537"/>
      <c r="Z18" s="1537"/>
      <c r="AA18" s="16"/>
      <c r="AB18" s="16"/>
    </row>
    <row r="19" spans="1:28" ht="6.75" customHeight="1">
      <c r="A19" s="4"/>
      <c r="B19" s="851"/>
      <c r="C19" s="156"/>
      <c r="D19" s="767"/>
      <c r="E19" s="777"/>
      <c r="F19" s="1535"/>
      <c r="G19" s="1535"/>
      <c r="H19" s="1535"/>
      <c r="I19" s="1535"/>
      <c r="J19" s="766"/>
      <c r="K19" s="1535"/>
      <c r="L19" s="1535"/>
      <c r="M19" s="1535"/>
      <c r="N19" s="353"/>
      <c r="O19" s="1536"/>
      <c r="P19" s="1536"/>
      <c r="Q19" s="1536"/>
      <c r="R19" s="352"/>
      <c r="S19" s="612"/>
      <c r="T19" s="1536"/>
      <c r="U19" s="1536"/>
      <c r="V19" s="1536"/>
      <c r="W19" s="612"/>
      <c r="X19" s="1536"/>
      <c r="Y19" s="1536"/>
      <c r="Z19" s="1536"/>
      <c r="AA19" s="16"/>
      <c r="AB19" s="16"/>
    </row>
    <row r="20" spans="1:28" ht="12" customHeight="1">
      <c r="A20" s="4"/>
      <c r="B20" s="851"/>
      <c r="C20" s="1534" t="s">
        <v>341</v>
      </c>
      <c r="D20" s="1534"/>
      <c r="E20" s="777"/>
      <c r="F20" s="1535">
        <v>75.400000000000006</v>
      </c>
      <c r="G20" s="1535"/>
      <c r="H20" s="1535"/>
      <c r="I20" s="1535"/>
      <c r="J20" s="768"/>
      <c r="K20" s="1535">
        <v>65.2</v>
      </c>
      <c r="L20" s="1535"/>
      <c r="M20" s="1535"/>
      <c r="N20" s="352"/>
      <c r="O20" s="1536">
        <v>59.4</v>
      </c>
      <c r="P20" s="1536"/>
      <c r="Q20" s="1536"/>
      <c r="R20" s="352"/>
      <c r="S20" s="612"/>
      <c r="T20" s="1536">
        <v>47.5</v>
      </c>
      <c r="U20" s="1536"/>
      <c r="V20" s="1536"/>
      <c r="W20" s="768"/>
      <c r="X20" s="1536">
        <v>39.799999999999997</v>
      </c>
      <c r="Y20" s="1536"/>
      <c r="Z20" s="1536"/>
      <c r="AA20" s="252"/>
      <c r="AB20" s="114"/>
    </row>
    <row r="21" spans="1:28" ht="12" customHeight="1">
      <c r="A21" s="4"/>
      <c r="B21" s="851"/>
      <c r="C21" s="156"/>
      <c r="D21" s="767" t="s">
        <v>81</v>
      </c>
      <c r="E21" s="777"/>
      <c r="F21" s="1432">
        <v>34.1</v>
      </c>
      <c r="G21" s="1432"/>
      <c r="H21" s="1432"/>
      <c r="I21" s="1432"/>
      <c r="J21" s="766"/>
      <c r="K21" s="1432">
        <v>30.5</v>
      </c>
      <c r="L21" s="1432"/>
      <c r="M21" s="1432"/>
      <c r="N21" s="353"/>
      <c r="O21" s="1537">
        <v>29.5</v>
      </c>
      <c r="P21" s="1537"/>
      <c r="Q21" s="1537"/>
      <c r="R21" s="353"/>
      <c r="S21" s="612"/>
      <c r="T21" s="1537">
        <v>22</v>
      </c>
      <c r="U21" s="1537"/>
      <c r="V21" s="1537"/>
      <c r="W21" s="766"/>
      <c r="X21" s="1537">
        <v>18.3</v>
      </c>
      <c r="Y21" s="1537"/>
      <c r="Z21" s="1537"/>
      <c r="AA21" s="16"/>
      <c r="AB21" s="16"/>
    </row>
    <row r="22" spans="1:28" ht="12" customHeight="1">
      <c r="A22" s="4"/>
      <c r="B22" s="851"/>
      <c r="C22" s="156"/>
      <c r="D22" s="767" t="s">
        <v>80</v>
      </c>
      <c r="E22" s="777"/>
      <c r="F22" s="1432">
        <v>41.5</v>
      </c>
      <c r="G22" s="1432"/>
      <c r="H22" s="1432"/>
      <c r="I22" s="1432"/>
      <c r="J22" s="332"/>
      <c r="K22" s="1432">
        <v>34.6</v>
      </c>
      <c r="L22" s="1432"/>
      <c r="M22" s="1432"/>
      <c r="N22" s="353"/>
      <c r="O22" s="1537">
        <v>30.1</v>
      </c>
      <c r="P22" s="1537"/>
      <c r="Q22" s="1537"/>
      <c r="R22" s="353"/>
      <c r="S22" s="419"/>
      <c r="T22" s="1537">
        <v>25.4</v>
      </c>
      <c r="U22" s="1537"/>
      <c r="V22" s="1537"/>
      <c r="W22" s="766"/>
      <c r="X22" s="1537">
        <v>21.7</v>
      </c>
      <c r="Y22" s="1537"/>
      <c r="Z22" s="1537"/>
      <c r="AA22" s="16"/>
      <c r="AB22" s="16"/>
    </row>
    <row r="23" spans="1:28" ht="2.25" customHeight="1">
      <c r="A23" s="4"/>
      <c r="B23" s="851"/>
      <c r="C23" s="156"/>
      <c r="D23" s="156"/>
      <c r="E23" s="777"/>
      <c r="F23" s="16"/>
      <c r="G23" s="16"/>
      <c r="H23" s="16"/>
      <c r="I23" s="8"/>
      <c r="J23" s="8"/>
      <c r="K23" s="8"/>
      <c r="L23" s="8"/>
      <c r="M23" s="16"/>
      <c r="N23" s="16"/>
      <c r="O23" s="16"/>
      <c r="P23" s="16"/>
      <c r="Q23" s="16"/>
      <c r="R23" s="16"/>
      <c r="S23" s="16"/>
      <c r="T23" s="16"/>
      <c r="U23" s="16"/>
      <c r="V23" s="8"/>
      <c r="W23" s="8"/>
      <c r="X23" s="614"/>
      <c r="Y23" s="614"/>
      <c r="Z23" s="614"/>
      <c r="AA23" s="8"/>
      <c r="AB23" s="4"/>
    </row>
    <row r="24" spans="1:28" ht="12" customHeight="1">
      <c r="A24" s="4"/>
      <c r="B24" s="851"/>
      <c r="C24" s="56" t="s">
        <v>342</v>
      </c>
      <c r="D24" s="152"/>
      <c r="E24" s="152"/>
      <c r="F24" s="152"/>
      <c r="G24" s="152"/>
      <c r="H24" s="152"/>
      <c r="I24" s="152"/>
      <c r="J24" s="152"/>
      <c r="K24" s="152"/>
      <c r="L24" s="152"/>
      <c r="M24" s="903" t="s">
        <v>113</v>
      </c>
      <c r="N24" s="152"/>
      <c r="O24" s="152"/>
      <c r="P24" s="152"/>
      <c r="Q24" s="152"/>
      <c r="R24" s="152"/>
      <c r="S24" s="152"/>
      <c r="T24" s="152"/>
      <c r="U24" s="152"/>
      <c r="V24" s="152"/>
      <c r="W24" s="152"/>
      <c r="X24" s="152"/>
      <c r="Y24" s="152"/>
      <c r="Z24" s="152"/>
      <c r="AA24" s="8"/>
      <c r="AB24" s="4"/>
    </row>
    <row r="25" spans="1:28" ht="3.75" customHeight="1" thickBot="1">
      <c r="A25" s="4"/>
      <c r="B25" s="851"/>
      <c r="C25" s="32"/>
      <c r="D25" s="777"/>
      <c r="E25" s="777"/>
      <c r="F25" s="777"/>
      <c r="G25" s="777"/>
      <c r="H25" s="777"/>
      <c r="I25" s="777"/>
      <c r="J25" s="777"/>
      <c r="K25" s="777"/>
      <c r="L25" s="777"/>
      <c r="M25" s="777"/>
      <c r="N25" s="777"/>
      <c r="O25" s="5"/>
      <c r="P25" s="5"/>
      <c r="Q25" s="5"/>
      <c r="R25" s="5"/>
      <c r="S25" s="5"/>
      <c r="T25" s="5"/>
      <c r="U25" s="5"/>
      <c r="V25" s="5"/>
      <c r="W25" s="5"/>
      <c r="X25" s="5"/>
      <c r="Y25" s="5"/>
      <c r="Z25" s="668"/>
      <c r="AA25" s="8"/>
      <c r="AB25" s="4"/>
    </row>
    <row r="26" spans="1:28" ht="13.5" thickBot="1">
      <c r="A26" s="4"/>
      <c r="B26" s="851"/>
      <c r="C26" s="1542" t="s">
        <v>16</v>
      </c>
      <c r="D26" s="1543"/>
      <c r="E26" s="1543"/>
      <c r="F26" s="1543"/>
      <c r="G26" s="1543"/>
      <c r="H26" s="1543"/>
      <c r="I26" s="1543"/>
      <c r="J26" s="1543"/>
      <c r="K26" s="1543"/>
      <c r="L26" s="1543"/>
      <c r="M26" s="1543"/>
      <c r="N26" s="1543"/>
      <c r="O26" s="1543"/>
      <c r="P26" s="1543"/>
      <c r="Q26" s="1543"/>
      <c r="R26" s="1543"/>
      <c r="S26" s="1543"/>
      <c r="T26" s="1543"/>
      <c r="U26" s="1543"/>
      <c r="V26" s="1543"/>
      <c r="W26" s="1543"/>
      <c r="X26" s="1543"/>
      <c r="Y26" s="1543"/>
      <c r="Z26" s="1544"/>
      <c r="AA26" s="8"/>
      <c r="AB26" s="4"/>
    </row>
    <row r="27" spans="1:28" ht="3" customHeight="1">
      <c r="A27" s="4"/>
      <c r="B27" s="851"/>
      <c r="C27" s="8"/>
      <c r="D27" s="8"/>
      <c r="E27" s="8"/>
      <c r="F27" s="8"/>
      <c r="G27" s="8"/>
      <c r="H27" s="8"/>
      <c r="I27" s="8"/>
      <c r="J27" s="8"/>
      <c r="K27" s="8"/>
      <c r="L27" s="8"/>
      <c r="M27" s="8"/>
      <c r="N27" s="8"/>
      <c r="O27" s="8"/>
      <c r="P27" s="8"/>
      <c r="Q27" s="8"/>
      <c r="R27" s="8"/>
      <c r="S27" s="8"/>
      <c r="T27" s="8"/>
      <c r="U27" s="8"/>
      <c r="V27" s="388"/>
      <c r="W27" s="315"/>
      <c r="X27" s="388"/>
      <c r="Y27" s="388"/>
      <c r="Z27" s="668"/>
      <c r="AA27" s="8"/>
      <c r="AB27" s="4"/>
    </row>
    <row r="28" spans="1:28" ht="13.5" customHeight="1">
      <c r="A28" s="4"/>
      <c r="B28" s="851"/>
      <c r="C28" s="1539" t="s">
        <v>343</v>
      </c>
      <c r="D28" s="1540"/>
      <c r="E28" s="1540"/>
      <c r="F28" s="1540"/>
      <c r="G28" s="1540"/>
      <c r="H28" s="1540"/>
      <c r="I28" s="1540"/>
      <c r="J28" s="1540"/>
      <c r="K28" s="1540"/>
      <c r="L28" s="1540"/>
      <c r="M28" s="1540"/>
      <c r="N28" s="1540"/>
      <c r="O28" s="1540"/>
      <c r="P28" s="1540"/>
      <c r="Q28" s="1540"/>
      <c r="R28" s="1540"/>
      <c r="S28" s="1540"/>
      <c r="T28" s="1540"/>
      <c r="U28" s="1540"/>
      <c r="V28" s="1540"/>
      <c r="W28" s="1540"/>
      <c r="X28" s="1540"/>
      <c r="Y28" s="1540"/>
      <c r="Z28" s="1541"/>
      <c r="AA28" s="8"/>
      <c r="AB28" s="4"/>
    </row>
    <row r="29" spans="1:28" ht="3.75" customHeight="1">
      <c r="A29" s="4"/>
      <c r="B29" s="851"/>
      <c r="C29" s="1511" t="s">
        <v>87</v>
      </c>
      <c r="D29" s="1511"/>
      <c r="E29" s="615"/>
      <c r="F29" s="615"/>
      <c r="G29" s="615"/>
      <c r="H29" s="615"/>
      <c r="J29" s="552"/>
      <c r="K29" s="552"/>
      <c r="L29" s="615"/>
      <c r="N29" s="552"/>
      <c r="O29" s="552"/>
      <c r="P29" s="615"/>
      <c r="R29" s="552"/>
      <c r="S29" s="615"/>
      <c r="U29" s="552"/>
      <c r="V29" s="552"/>
      <c r="W29" s="615"/>
      <c r="X29" s="4"/>
      <c r="Y29" s="4"/>
      <c r="Z29" s="552"/>
      <c r="AA29" s="8"/>
      <c r="AB29" s="4"/>
    </row>
    <row r="30" spans="1:28" ht="11.25" customHeight="1">
      <c r="A30" s="4"/>
      <c r="B30" s="851"/>
      <c r="C30" s="1511"/>
      <c r="D30" s="1511"/>
      <c r="E30" s="4"/>
      <c r="F30" s="4"/>
      <c r="G30" s="4"/>
      <c r="H30" s="4"/>
      <c r="I30" s="1550">
        <v>2011</v>
      </c>
      <c r="J30" s="1545"/>
      <c r="K30" s="1545"/>
      <c r="L30" s="769"/>
      <c r="M30" s="1545" t="s">
        <v>431</v>
      </c>
      <c r="N30" s="1545"/>
      <c r="O30" s="1545"/>
      <c r="P30" s="552"/>
      <c r="Q30" s="1551">
        <v>2012</v>
      </c>
      <c r="R30" s="1552"/>
      <c r="S30" s="1552"/>
      <c r="T30" s="1538" t="s">
        <v>426</v>
      </c>
      <c r="U30" s="1538"/>
      <c r="V30" s="1538"/>
      <c r="W30" s="769"/>
      <c r="X30" s="1538" t="s">
        <v>432</v>
      </c>
      <c r="Y30" s="1538"/>
      <c r="Z30" s="1538"/>
      <c r="AA30" s="18"/>
      <c r="AB30" s="4"/>
    </row>
    <row r="31" spans="1:28" s="12" customFormat="1" ht="21.75" customHeight="1">
      <c r="A31" s="11"/>
      <c r="B31" s="850"/>
      <c r="C31" s="20"/>
      <c r="D31" s="20"/>
      <c r="E31" s="20"/>
      <c r="F31" s="20"/>
      <c r="G31" s="20"/>
      <c r="H31" s="20"/>
      <c r="I31" s="1545" t="s">
        <v>344</v>
      </c>
      <c r="J31" s="1545"/>
      <c r="K31" s="1545"/>
      <c r="L31" s="523"/>
      <c r="M31" s="616" t="s">
        <v>345</v>
      </c>
      <c r="N31" s="617"/>
      <c r="O31" s="618" t="s">
        <v>346</v>
      </c>
      <c r="P31" s="523"/>
      <c r="Q31" s="1546" t="s">
        <v>344</v>
      </c>
      <c r="R31" s="1546"/>
      <c r="S31" s="383"/>
      <c r="T31" s="616" t="s">
        <v>345</v>
      </c>
      <c r="U31" s="617"/>
      <c r="V31" s="618" t="s">
        <v>346</v>
      </c>
      <c r="W31" s="309"/>
      <c r="X31" s="616" t="s">
        <v>345</v>
      </c>
      <c r="Y31" s="617"/>
      <c r="Z31" s="618" t="s">
        <v>346</v>
      </c>
      <c r="AA31" s="18"/>
      <c r="AB31" s="11"/>
    </row>
    <row r="32" spans="1:28" s="620" customFormat="1" ht="9.75" customHeight="1">
      <c r="A32" s="619"/>
      <c r="B32" s="921"/>
      <c r="C32" s="1547" t="s">
        <v>77</v>
      </c>
      <c r="D32" s="1547"/>
      <c r="E32" s="908"/>
      <c r="F32" s="908"/>
      <c r="G32" s="908"/>
      <c r="H32" s="908"/>
      <c r="I32" s="1548">
        <v>539120</v>
      </c>
      <c r="J32" s="1548"/>
      <c r="K32" s="1548"/>
      <c r="L32" s="909"/>
      <c r="M32" s="910">
        <v>408045</v>
      </c>
      <c r="N32" s="911"/>
      <c r="O32" s="912">
        <v>75.7</v>
      </c>
      <c r="P32" s="913"/>
      <c r="Q32" s="1548">
        <v>787162</v>
      </c>
      <c r="R32" s="1548"/>
      <c r="S32" s="914"/>
      <c r="T32" s="913">
        <v>443097</v>
      </c>
      <c r="U32" s="913"/>
      <c r="V32" s="912">
        <v>56.3</v>
      </c>
      <c r="W32" s="909"/>
      <c r="X32" s="913">
        <v>499776</v>
      </c>
      <c r="Y32" s="913"/>
      <c r="Z32" s="912">
        <v>63.5</v>
      </c>
      <c r="AA32" s="18"/>
      <c r="AB32" s="619"/>
    </row>
    <row r="33" spans="1:28" s="9" customFormat="1" ht="9.75" customHeight="1">
      <c r="A33" s="621"/>
      <c r="B33" s="922"/>
      <c r="C33" s="904" t="s">
        <v>347</v>
      </c>
      <c r="D33" s="904"/>
      <c r="E33" s="904"/>
      <c r="F33" s="904"/>
      <c r="G33" s="904"/>
      <c r="H33" s="904"/>
      <c r="I33" s="915"/>
      <c r="J33" s="915"/>
      <c r="K33" s="915"/>
      <c r="L33" s="858"/>
      <c r="M33" s="916"/>
      <c r="N33" s="858"/>
      <c r="O33" s="917"/>
      <c r="P33" s="918"/>
      <c r="Q33" s="1549"/>
      <c r="R33" s="1549"/>
      <c r="S33" s="1549"/>
      <c r="T33" s="918"/>
      <c r="U33" s="918"/>
      <c r="V33" s="915"/>
      <c r="W33" s="918"/>
      <c r="X33" s="918"/>
      <c r="Y33" s="918"/>
      <c r="Z33" s="915"/>
      <c r="AA33" s="18"/>
      <c r="AB33" s="621"/>
    </row>
    <row r="34" spans="1:28" s="630" customFormat="1" ht="9.75" customHeight="1">
      <c r="A34" s="624"/>
      <c r="B34" s="923"/>
      <c r="C34" s="776" t="s">
        <v>368</v>
      </c>
      <c r="D34" s="776"/>
      <c r="E34" s="776"/>
      <c r="F34" s="776"/>
      <c r="G34" s="776"/>
      <c r="H34" s="776"/>
      <c r="I34" s="1554">
        <v>215786</v>
      </c>
      <c r="J34" s="1554"/>
      <c r="K34" s="1554"/>
      <c r="L34" s="625"/>
      <c r="M34" s="431">
        <v>150479</v>
      </c>
      <c r="N34" s="14"/>
      <c r="O34" s="623">
        <v>69.7</v>
      </c>
      <c r="P34" s="626"/>
      <c r="Q34" s="1554">
        <v>244845</v>
      </c>
      <c r="R34" s="1554"/>
      <c r="S34" s="771"/>
      <c r="T34" s="627">
        <v>134439</v>
      </c>
      <c r="U34" s="627"/>
      <c r="V34" s="628">
        <v>54.9</v>
      </c>
      <c r="W34" s="629"/>
      <c r="X34" s="627">
        <v>146627</v>
      </c>
      <c r="Y34" s="627"/>
      <c r="Z34" s="628">
        <v>59.9</v>
      </c>
      <c r="AA34" s="14"/>
      <c r="AB34" s="624"/>
    </row>
    <row r="35" spans="1:28" s="311" customFormat="1" ht="9.75" customHeight="1">
      <c r="A35" s="631"/>
      <c r="B35" s="924"/>
      <c r="C35" s="632" t="s">
        <v>369</v>
      </c>
      <c r="D35" s="632"/>
      <c r="E35" s="632"/>
      <c r="F35" s="632"/>
      <c r="G35" s="632"/>
      <c r="H35" s="632"/>
      <c r="I35" s="1553">
        <v>125786</v>
      </c>
      <c r="J35" s="1553"/>
      <c r="K35" s="1553"/>
      <c r="L35" s="395"/>
      <c r="M35" s="432">
        <v>93474</v>
      </c>
      <c r="N35" s="395"/>
      <c r="O35" s="633">
        <v>74.3</v>
      </c>
      <c r="P35" s="634"/>
      <c r="Q35" s="1553">
        <v>169645</v>
      </c>
      <c r="R35" s="1553"/>
      <c r="S35" s="770"/>
      <c r="T35" s="598">
        <v>85431</v>
      </c>
      <c r="U35" s="598"/>
      <c r="V35" s="635">
        <v>50.4</v>
      </c>
      <c r="W35" s="636"/>
      <c r="X35" s="598">
        <v>92798</v>
      </c>
      <c r="Y35" s="598"/>
      <c r="Z35" s="635">
        <v>54.7</v>
      </c>
      <c r="AA35" s="18"/>
      <c r="AB35" s="631"/>
    </row>
    <row r="36" spans="1:28" s="311" customFormat="1" ht="9.75" customHeight="1">
      <c r="A36" s="631"/>
      <c r="B36" s="924"/>
      <c r="C36" s="765" t="s">
        <v>370</v>
      </c>
      <c r="D36" s="765"/>
      <c r="E36" s="765"/>
      <c r="F36" s="765"/>
      <c r="G36" s="765"/>
      <c r="H36" s="765"/>
      <c r="I36" s="1553">
        <v>45877</v>
      </c>
      <c r="J36" s="1553"/>
      <c r="K36" s="1553"/>
      <c r="L36" s="395"/>
      <c r="M36" s="432">
        <v>29188</v>
      </c>
      <c r="N36" s="395"/>
      <c r="O36" s="633">
        <v>63.6</v>
      </c>
      <c r="P36" s="634"/>
      <c r="Q36" s="1553">
        <v>62376</v>
      </c>
      <c r="R36" s="1553"/>
      <c r="S36" s="770"/>
      <c r="T36" s="598">
        <v>21861</v>
      </c>
      <c r="U36" s="598"/>
      <c r="V36" s="635">
        <v>35</v>
      </c>
      <c r="W36" s="636"/>
      <c r="X36" s="598">
        <v>23493</v>
      </c>
      <c r="Y36" s="598"/>
      <c r="Z36" s="635">
        <v>37.700000000000003</v>
      </c>
      <c r="AA36" s="18"/>
      <c r="AB36" s="631"/>
    </row>
    <row r="37" spans="1:28" s="311" customFormat="1" ht="9.75" customHeight="1">
      <c r="A37" s="631"/>
      <c r="B37" s="924"/>
      <c r="C37" s="765" t="s">
        <v>371</v>
      </c>
      <c r="D37" s="765"/>
      <c r="E37" s="765"/>
      <c r="F37" s="765"/>
      <c r="G37" s="765"/>
      <c r="H37" s="765"/>
      <c r="I37" s="1553">
        <v>12654</v>
      </c>
      <c r="J37" s="1553"/>
      <c r="K37" s="1553"/>
      <c r="L37" s="395"/>
      <c r="M37" s="432">
        <v>8659</v>
      </c>
      <c r="N37" s="395"/>
      <c r="O37" s="633">
        <v>68.400000000000006</v>
      </c>
      <c r="P37" s="634"/>
      <c r="Q37" s="1553">
        <v>25398</v>
      </c>
      <c r="R37" s="1553"/>
      <c r="S37" s="770"/>
      <c r="T37" s="598">
        <v>8620</v>
      </c>
      <c r="U37" s="598"/>
      <c r="V37" s="635">
        <v>33.9</v>
      </c>
      <c r="W37" s="636"/>
      <c r="X37" s="598">
        <v>10013</v>
      </c>
      <c r="Y37" s="598"/>
      <c r="Z37" s="635">
        <v>39.4</v>
      </c>
      <c r="AA37" s="18"/>
      <c r="AB37" s="631"/>
    </row>
    <row r="38" spans="1:28" s="311" customFormat="1" ht="9.75" customHeight="1">
      <c r="A38" s="631"/>
      <c r="B38" s="924"/>
      <c r="C38" s="765" t="s">
        <v>372</v>
      </c>
      <c r="D38" s="765"/>
      <c r="E38" s="765"/>
      <c r="F38" s="765"/>
      <c r="G38" s="765"/>
      <c r="H38" s="765"/>
      <c r="I38" s="1553">
        <v>64730</v>
      </c>
      <c r="J38" s="1553"/>
      <c r="K38" s="1553"/>
      <c r="L38" s="395"/>
      <c r="M38" s="432">
        <v>53741</v>
      </c>
      <c r="N38" s="395"/>
      <c r="O38" s="633">
        <v>83</v>
      </c>
      <c r="P38" s="634"/>
      <c r="Q38" s="1553">
        <v>80828</v>
      </c>
      <c r="R38" s="1553"/>
      <c r="S38" s="770"/>
      <c r="T38" s="598">
        <v>53760</v>
      </c>
      <c r="U38" s="598"/>
      <c r="V38" s="635">
        <v>66.5</v>
      </c>
      <c r="W38" s="636"/>
      <c r="X38" s="598">
        <v>57976</v>
      </c>
      <c r="Y38" s="598"/>
      <c r="Z38" s="635">
        <v>71.7</v>
      </c>
      <c r="AA38" s="18"/>
      <c r="AB38" s="631"/>
    </row>
    <row r="39" spans="1:28" s="311" customFormat="1" ht="9.75" customHeight="1">
      <c r="A39" s="631"/>
      <c r="B39" s="924"/>
      <c r="C39" s="637" t="s">
        <v>373</v>
      </c>
      <c r="D39" s="637"/>
      <c r="E39" s="637"/>
      <c r="F39" s="637"/>
      <c r="G39" s="637"/>
      <c r="H39" s="637"/>
      <c r="I39" s="1553">
        <v>2525</v>
      </c>
      <c r="J39" s="1553"/>
      <c r="K39" s="1553"/>
      <c r="L39" s="395"/>
      <c r="M39" s="432">
        <v>1886</v>
      </c>
      <c r="N39" s="395"/>
      <c r="O39" s="633">
        <v>74.7</v>
      </c>
      <c r="P39" s="634"/>
      <c r="Q39" s="1553">
        <v>1043</v>
      </c>
      <c r="R39" s="1553"/>
      <c r="S39" s="770"/>
      <c r="T39" s="598">
        <v>1190</v>
      </c>
      <c r="U39" s="598"/>
      <c r="V39" s="635">
        <v>114.1</v>
      </c>
      <c r="W39" s="636"/>
      <c r="X39" s="598">
        <v>1316</v>
      </c>
      <c r="Y39" s="598"/>
      <c r="Z39" s="635">
        <v>126.2</v>
      </c>
      <c r="AA39" s="18"/>
      <c r="AB39" s="631"/>
    </row>
    <row r="40" spans="1:28" s="311" customFormat="1" ht="9.75" customHeight="1">
      <c r="A40" s="631"/>
      <c r="B40" s="924"/>
      <c r="C40" s="632" t="s">
        <v>374</v>
      </c>
      <c r="D40" s="632"/>
      <c r="E40" s="632"/>
      <c r="F40" s="632"/>
      <c r="G40" s="632"/>
      <c r="H40" s="632"/>
      <c r="I40" s="1553">
        <v>90000</v>
      </c>
      <c r="J40" s="1553"/>
      <c r="K40" s="1553"/>
      <c r="L40" s="395"/>
      <c r="M40" s="432">
        <v>57005</v>
      </c>
      <c r="N40" s="395"/>
      <c r="O40" s="633">
        <v>63.3</v>
      </c>
      <c r="P40" s="634"/>
      <c r="Q40" s="1553">
        <v>75200</v>
      </c>
      <c r="R40" s="1553"/>
      <c r="S40" s="770"/>
      <c r="T40" s="598">
        <v>49008</v>
      </c>
      <c r="U40" s="598"/>
      <c r="V40" s="635">
        <v>65.2</v>
      </c>
      <c r="W40" s="636"/>
      <c r="X40" s="598">
        <v>53829</v>
      </c>
      <c r="Y40" s="598"/>
      <c r="Z40" s="635">
        <v>71.599999999999994</v>
      </c>
      <c r="AA40" s="18"/>
      <c r="AB40" s="631"/>
    </row>
    <row r="41" spans="1:28" s="630" customFormat="1" ht="9.75" customHeight="1">
      <c r="A41" s="624"/>
      <c r="B41" s="923"/>
      <c r="C41" s="776" t="s">
        <v>375</v>
      </c>
      <c r="D41" s="776"/>
      <c r="E41" s="776"/>
      <c r="F41" s="776"/>
      <c r="G41" s="776"/>
      <c r="H41" s="776"/>
      <c r="I41" s="1554">
        <v>309575</v>
      </c>
      <c r="J41" s="1554"/>
      <c r="K41" s="1554"/>
      <c r="L41" s="625"/>
      <c r="M41" s="433">
        <v>247136</v>
      </c>
      <c r="N41" s="625"/>
      <c r="O41" s="623">
        <v>79.8</v>
      </c>
      <c r="P41" s="638"/>
      <c r="Q41" s="1556">
        <v>528063</v>
      </c>
      <c r="R41" s="1556"/>
      <c r="S41" s="773"/>
      <c r="T41" s="639">
        <v>296587</v>
      </c>
      <c r="U41" s="640"/>
      <c r="V41" s="628">
        <v>56.2</v>
      </c>
      <c r="W41" s="629"/>
      <c r="X41" s="639">
        <v>340477</v>
      </c>
      <c r="Y41" s="640"/>
      <c r="Z41" s="628">
        <v>64.5</v>
      </c>
      <c r="AA41" s="14"/>
      <c r="AB41" s="624"/>
    </row>
    <row r="42" spans="1:28" s="630" customFormat="1" ht="9.75" customHeight="1">
      <c r="A42" s="624"/>
      <c r="B42" s="923"/>
      <c r="C42" s="776" t="s">
        <v>376</v>
      </c>
      <c r="D42" s="776"/>
      <c r="E42" s="776"/>
      <c r="F42" s="776"/>
      <c r="G42" s="776"/>
      <c r="H42" s="776"/>
      <c r="I42" s="1554">
        <v>13759</v>
      </c>
      <c r="J42" s="1554"/>
      <c r="K42" s="1554"/>
      <c r="L42" s="625"/>
      <c r="M42" s="433">
        <v>10430</v>
      </c>
      <c r="N42" s="625"/>
      <c r="O42" s="623">
        <v>75.8</v>
      </c>
      <c r="P42" s="638"/>
      <c r="Q42" s="1556">
        <v>14254</v>
      </c>
      <c r="R42" s="1556"/>
      <c r="S42" s="773"/>
      <c r="T42" s="639">
        <v>12071</v>
      </c>
      <c r="U42" s="640"/>
      <c r="V42" s="628">
        <v>84.7</v>
      </c>
      <c r="W42" s="629"/>
      <c r="X42" s="639">
        <v>12672</v>
      </c>
      <c r="Y42" s="640"/>
      <c r="Z42" s="628">
        <v>88.9</v>
      </c>
      <c r="AA42" s="14"/>
      <c r="AB42" s="624"/>
    </row>
    <row r="43" spans="1:28" s="9" customFormat="1" ht="9" customHeight="1">
      <c r="A43" s="621"/>
      <c r="B43" s="922"/>
      <c r="C43" s="904" t="s">
        <v>348</v>
      </c>
      <c r="D43" s="622"/>
      <c r="E43" s="622"/>
      <c r="F43" s="622"/>
      <c r="G43" s="622"/>
      <c r="H43" s="622"/>
      <c r="I43" s="1554"/>
      <c r="J43" s="1554"/>
      <c r="K43" s="1554"/>
      <c r="L43" s="395"/>
      <c r="M43" s="434"/>
      <c r="N43" s="395"/>
      <c r="O43" s="623"/>
      <c r="P43" s="641"/>
      <c r="Q43" s="642"/>
      <c r="R43" s="642"/>
      <c r="S43" s="642"/>
      <c r="T43" s="641"/>
      <c r="U43" s="641"/>
      <c r="V43" s="628"/>
      <c r="W43" s="636"/>
      <c r="X43" s="641"/>
      <c r="Y43" s="641"/>
      <c r="Z43" s="628"/>
      <c r="AA43" s="34"/>
      <c r="AB43" s="621"/>
    </row>
    <row r="44" spans="1:28" s="311" customFormat="1" ht="9.75" customHeight="1">
      <c r="A44" s="631"/>
      <c r="B44" s="924"/>
      <c r="C44" s="775" t="s">
        <v>377</v>
      </c>
      <c r="D44" s="775"/>
      <c r="E44" s="775"/>
      <c r="F44" s="775"/>
      <c r="G44" s="775"/>
      <c r="H44" s="775"/>
      <c r="I44" s="1553">
        <v>196439</v>
      </c>
      <c r="J44" s="1553"/>
      <c r="K44" s="1553"/>
      <c r="L44" s="34"/>
      <c r="M44" s="435">
        <v>148790</v>
      </c>
      <c r="N44" s="643"/>
      <c r="O44" s="633">
        <v>75.7</v>
      </c>
      <c r="P44" s="83"/>
      <c r="Q44" s="1555">
        <v>236764</v>
      </c>
      <c r="R44" s="1555"/>
      <c r="S44" s="772"/>
      <c r="T44" s="83">
        <v>136272</v>
      </c>
      <c r="U44" s="83"/>
      <c r="V44" s="635">
        <v>57.6</v>
      </c>
      <c r="W44" s="610"/>
      <c r="X44" s="83">
        <v>148878</v>
      </c>
      <c r="Y44" s="83"/>
      <c r="Z44" s="635">
        <v>62.9</v>
      </c>
      <c r="AA44" s="610"/>
      <c r="AB44" s="631"/>
    </row>
    <row r="45" spans="1:28" s="311" customFormat="1" ht="9.75" customHeight="1">
      <c r="A45" s="631"/>
      <c r="B45" s="924"/>
      <c r="C45" s="775" t="s">
        <v>378</v>
      </c>
      <c r="D45" s="775"/>
      <c r="E45" s="775"/>
      <c r="F45" s="775"/>
      <c r="G45" s="775"/>
      <c r="H45" s="775"/>
      <c r="I45" s="1553">
        <v>262985</v>
      </c>
      <c r="J45" s="1553"/>
      <c r="K45" s="1553"/>
      <c r="L45" s="34"/>
      <c r="M45" s="435">
        <v>239929</v>
      </c>
      <c r="N45" s="643"/>
      <c r="O45" s="633">
        <v>91.2</v>
      </c>
      <c r="P45" s="83"/>
      <c r="Q45" s="1555">
        <v>365014</v>
      </c>
      <c r="R45" s="1555"/>
      <c r="S45" s="772"/>
      <c r="T45" s="83">
        <v>288953</v>
      </c>
      <c r="U45" s="83"/>
      <c r="V45" s="635">
        <v>79.2</v>
      </c>
      <c r="W45" s="610"/>
      <c r="X45" s="83">
        <v>331398</v>
      </c>
      <c r="Y45" s="83"/>
      <c r="Z45" s="635">
        <v>90.8</v>
      </c>
      <c r="AA45" s="610"/>
      <c r="AB45" s="631"/>
    </row>
    <row r="46" spans="1:28" s="311" customFormat="1" ht="9.75" customHeight="1">
      <c r="A46" s="631"/>
      <c r="B46" s="924"/>
      <c r="C46" s="308" t="s">
        <v>379</v>
      </c>
      <c r="D46" s="308"/>
      <c r="E46" s="308"/>
      <c r="F46" s="308"/>
      <c r="G46" s="308"/>
      <c r="H46" s="308"/>
      <c r="I46" s="1553">
        <v>167061</v>
      </c>
      <c r="J46" s="1553"/>
      <c r="K46" s="1553"/>
      <c r="L46" s="34"/>
      <c r="M46" s="435">
        <v>153459</v>
      </c>
      <c r="N46" s="643"/>
      <c r="O46" s="633">
        <v>91.9</v>
      </c>
      <c r="P46" s="83"/>
      <c r="Q46" s="1555">
        <v>259550</v>
      </c>
      <c r="R46" s="1555"/>
      <c r="S46" s="772"/>
      <c r="T46" s="83">
        <v>176935</v>
      </c>
      <c r="U46" s="83"/>
      <c r="V46" s="635">
        <v>68.2</v>
      </c>
      <c r="W46" s="610"/>
      <c r="X46" s="83">
        <v>206353</v>
      </c>
      <c r="Y46" s="83"/>
      <c r="Z46" s="635">
        <v>79.5</v>
      </c>
      <c r="AA46" s="610"/>
      <c r="AB46" s="631"/>
    </row>
    <row r="47" spans="1:28" s="311" customFormat="1" ht="9.75" customHeight="1">
      <c r="A47" s="631"/>
      <c r="B47" s="924"/>
      <c r="C47" s="308" t="s">
        <v>380</v>
      </c>
      <c r="D47" s="308"/>
      <c r="E47" s="308"/>
      <c r="F47" s="308"/>
      <c r="G47" s="308"/>
      <c r="H47" s="308"/>
      <c r="I47" s="1553">
        <v>95924</v>
      </c>
      <c r="J47" s="1553"/>
      <c r="K47" s="1553"/>
      <c r="L47" s="34"/>
      <c r="M47" s="435">
        <v>86470</v>
      </c>
      <c r="N47" s="643"/>
      <c r="O47" s="633">
        <v>90.1</v>
      </c>
      <c r="P47" s="83"/>
      <c r="Q47" s="1555">
        <v>105464</v>
      </c>
      <c r="R47" s="1555"/>
      <c r="S47" s="772"/>
      <c r="T47" s="83">
        <v>112018</v>
      </c>
      <c r="U47" s="83"/>
      <c r="V47" s="635">
        <v>106.2</v>
      </c>
      <c r="W47" s="610"/>
      <c r="X47" s="83">
        <v>125045</v>
      </c>
      <c r="Y47" s="83"/>
      <c r="Z47" s="635">
        <v>118.6</v>
      </c>
      <c r="AA47" s="610"/>
      <c r="AB47" s="631" t="s">
        <v>35</v>
      </c>
    </row>
    <row r="48" spans="1:28" s="311" customFormat="1" ht="9.75" customHeight="1">
      <c r="A48" s="631"/>
      <c r="B48" s="924"/>
      <c r="C48" s="775" t="s">
        <v>168</v>
      </c>
      <c r="D48" s="775"/>
      <c r="E48" s="775"/>
      <c r="F48" s="775"/>
      <c r="G48" s="775"/>
      <c r="H48" s="775"/>
      <c r="I48" s="1553">
        <v>79696</v>
      </c>
      <c r="J48" s="1553"/>
      <c r="K48" s="1553"/>
      <c r="L48" s="34"/>
      <c r="M48" s="432">
        <v>19326</v>
      </c>
      <c r="N48" s="643"/>
      <c r="O48" s="633">
        <v>24.2</v>
      </c>
      <c r="P48" s="598"/>
      <c r="Q48" s="1553">
        <v>185384</v>
      </c>
      <c r="R48" s="1553"/>
      <c r="S48" s="770"/>
      <c r="T48" s="598">
        <v>17872</v>
      </c>
      <c r="U48" s="598"/>
      <c r="V48" s="635">
        <v>9.6</v>
      </c>
      <c r="W48" s="610"/>
      <c r="X48" s="598">
        <v>19500</v>
      </c>
      <c r="Y48" s="598"/>
      <c r="Z48" s="635">
        <v>10.5</v>
      </c>
      <c r="AA48" s="610"/>
      <c r="AB48" s="631"/>
    </row>
    <row r="49" spans="1:28" s="9" customFormat="1" ht="9.75" customHeight="1">
      <c r="A49" s="621"/>
      <c r="B49" s="922"/>
      <c r="C49" s="644" t="s">
        <v>349</v>
      </c>
      <c r="D49" s="34"/>
      <c r="E49" s="34"/>
      <c r="F49" s="34"/>
      <c r="G49" s="34"/>
      <c r="H49" s="34"/>
      <c r="I49" s="34"/>
      <c r="J49" s="34"/>
      <c r="K49" s="34"/>
      <c r="L49" s="34"/>
      <c r="M49" s="34"/>
      <c r="N49" s="34"/>
      <c r="O49" s="34"/>
      <c r="P49" s="34"/>
      <c r="Q49" s="34"/>
      <c r="R49" s="34"/>
      <c r="S49" s="34"/>
      <c r="T49" s="388"/>
      <c r="U49" s="388"/>
      <c r="V49" s="388"/>
      <c r="W49" s="388"/>
      <c r="X49" s="388"/>
      <c r="Y49" s="388"/>
      <c r="Z49" s="94"/>
      <c r="AA49" s="34"/>
      <c r="AB49" s="621"/>
    </row>
    <row r="50" spans="1:28" s="9" customFormat="1" ht="13.5" customHeight="1">
      <c r="A50" s="621"/>
      <c r="B50" s="922"/>
      <c r="C50" s="1539" t="s">
        <v>350</v>
      </c>
      <c r="D50" s="1540"/>
      <c r="E50" s="1540"/>
      <c r="F50" s="1540"/>
      <c r="G50" s="1540"/>
      <c r="H50" s="1540"/>
      <c r="I50" s="1540"/>
      <c r="J50" s="1540"/>
      <c r="K50" s="1540"/>
      <c r="L50" s="1540"/>
      <c r="M50" s="1540"/>
      <c r="N50" s="1540"/>
      <c r="O50" s="1540"/>
      <c r="P50" s="1540"/>
      <c r="Q50" s="1540"/>
      <c r="R50" s="1540"/>
      <c r="S50" s="1540"/>
      <c r="T50" s="1540"/>
      <c r="U50" s="1540"/>
      <c r="V50" s="1540"/>
      <c r="W50" s="1540"/>
      <c r="X50" s="1540"/>
      <c r="Y50" s="1540"/>
      <c r="Z50" s="1541"/>
      <c r="AA50" s="553"/>
      <c r="AB50" s="621"/>
    </row>
    <row r="51" spans="1:28" s="9" customFormat="1" ht="3" customHeight="1">
      <c r="A51" s="621"/>
      <c r="B51" s="922"/>
      <c r="C51" s="1511" t="s">
        <v>87</v>
      </c>
      <c r="D51" s="1511"/>
      <c r="E51" s="34"/>
      <c r="F51" s="34"/>
      <c r="G51" s="34"/>
      <c r="H51" s="34"/>
      <c r="I51" s="34"/>
      <c r="J51" s="34"/>
      <c r="K51" s="34"/>
      <c r="L51" s="34"/>
      <c r="M51" s="34"/>
      <c r="N51" s="34"/>
      <c r="O51" s="34"/>
      <c r="P51" s="34"/>
      <c r="Q51" s="34"/>
      <c r="R51" s="34"/>
      <c r="S51" s="34"/>
      <c r="T51" s="388"/>
      <c r="U51" s="388"/>
      <c r="V51" s="388"/>
      <c r="W51" s="388"/>
      <c r="X51" s="388"/>
      <c r="Y51" s="388"/>
      <c r="Z51" s="94"/>
      <c r="AA51" s="34"/>
      <c r="AB51" s="621"/>
    </row>
    <row r="52" spans="1:28" s="9" customFormat="1" ht="11.25" customHeight="1">
      <c r="A52" s="621"/>
      <c r="B52" s="922"/>
      <c r="C52" s="1511"/>
      <c r="D52" s="1511"/>
      <c r="E52" s="34"/>
      <c r="F52" s="34"/>
      <c r="G52" s="34"/>
      <c r="H52" s="34"/>
      <c r="J52" s="645"/>
      <c r="K52" s="646"/>
      <c r="L52" s="647"/>
      <c r="M52" s="1538" t="s">
        <v>431</v>
      </c>
      <c r="N52" s="1538"/>
      <c r="O52" s="1538"/>
      <c r="P52" s="645"/>
      <c r="Q52" s="1557" t="s">
        <v>426</v>
      </c>
      <c r="R52" s="1557"/>
      <c r="S52" s="1557"/>
      <c r="T52" s="1557"/>
      <c r="U52" s="648"/>
      <c r="V52" s="1538" t="s">
        <v>432</v>
      </c>
      <c r="W52" s="1538"/>
      <c r="X52" s="1538"/>
      <c r="Y52" s="1538"/>
      <c r="Z52" s="1538"/>
      <c r="AA52" s="34"/>
      <c r="AB52" s="621"/>
    </row>
    <row r="53" spans="1:28" s="9" customFormat="1" ht="12.75" customHeight="1">
      <c r="A53" s="621"/>
      <c r="B53" s="922"/>
      <c r="C53" s="904" t="s">
        <v>77</v>
      </c>
      <c r="D53" s="858"/>
      <c r="E53" s="858"/>
      <c r="F53" s="858"/>
      <c r="G53" s="858"/>
      <c r="H53" s="858"/>
      <c r="I53" s="905"/>
      <c r="J53" s="905"/>
      <c r="K53" s="906"/>
      <c r="L53" s="907"/>
      <c r="M53" s="1564">
        <v>351040</v>
      </c>
      <c r="N53" s="1564"/>
      <c r="O53" s="1564"/>
      <c r="P53" s="906"/>
      <c r="Q53" s="1565">
        <v>394089</v>
      </c>
      <c r="R53" s="1565"/>
      <c r="S53" s="1565"/>
      <c r="T53" s="1565"/>
      <c r="U53" s="1565"/>
      <c r="V53" s="1566">
        <v>445947</v>
      </c>
      <c r="W53" s="1566"/>
      <c r="X53" s="1566"/>
      <c r="Y53" s="1566"/>
      <c r="Z53" s="1566"/>
      <c r="AA53" s="34"/>
      <c r="AB53" s="621"/>
    </row>
    <row r="54" spans="1:28" s="9" customFormat="1" ht="9.75" customHeight="1">
      <c r="A54" s="621"/>
      <c r="B54" s="922"/>
      <c r="C54" s="904" t="s">
        <v>381</v>
      </c>
      <c r="D54" s="858"/>
      <c r="E54" s="858"/>
      <c r="F54" s="858"/>
      <c r="G54" s="858"/>
      <c r="H54" s="858"/>
      <c r="I54" s="905"/>
      <c r="J54" s="905"/>
      <c r="K54" s="906"/>
      <c r="L54" s="906"/>
      <c r="M54" s="1558">
        <v>35961</v>
      </c>
      <c r="N54" s="1558"/>
      <c r="O54" s="1558"/>
      <c r="P54" s="906"/>
      <c r="Q54" s="1567">
        <v>21978</v>
      </c>
      <c r="R54" s="1567"/>
      <c r="S54" s="1567"/>
      <c r="T54" s="1567"/>
      <c r="U54" s="1567"/>
      <c r="V54" s="1568">
        <v>22983</v>
      </c>
      <c r="W54" s="1568"/>
      <c r="X54" s="1568"/>
      <c r="Y54" s="1568"/>
      <c r="Z54" s="1568"/>
      <c r="AA54" s="34"/>
      <c r="AB54" s="621"/>
    </row>
    <row r="55" spans="1:28" s="9" customFormat="1" ht="9.75" customHeight="1">
      <c r="A55" s="621"/>
      <c r="B55" s="922"/>
      <c r="C55" s="904" t="s">
        <v>382</v>
      </c>
      <c r="D55" s="858"/>
      <c r="E55" s="858"/>
      <c r="F55" s="858"/>
      <c r="G55" s="858"/>
      <c r="H55" s="858"/>
      <c r="I55" s="905"/>
      <c r="J55" s="905"/>
      <c r="K55" s="906"/>
      <c r="L55" s="906"/>
      <c r="M55" s="1558">
        <v>315079</v>
      </c>
      <c r="N55" s="1558"/>
      <c r="O55" s="1558"/>
      <c r="P55" s="906"/>
      <c r="Q55" s="1559">
        <v>372111</v>
      </c>
      <c r="R55" s="1559"/>
      <c r="S55" s="1559"/>
      <c r="T55" s="1559"/>
      <c r="U55" s="1559"/>
      <c r="V55" s="1560">
        <v>422964</v>
      </c>
      <c r="W55" s="1560"/>
      <c r="X55" s="1560"/>
      <c r="Y55" s="1560"/>
      <c r="Z55" s="1560"/>
      <c r="AA55" s="34"/>
      <c r="AB55" s="621"/>
    </row>
    <row r="56" spans="1:28" s="9" customFormat="1" ht="9.75" customHeight="1">
      <c r="A56" s="621"/>
      <c r="B56" s="922"/>
      <c r="C56" s="775" t="s">
        <v>383</v>
      </c>
      <c r="D56" s="18"/>
      <c r="E56" s="18"/>
      <c r="F56" s="18"/>
      <c r="G56" s="18"/>
      <c r="H56" s="18"/>
      <c r="I56" s="649"/>
      <c r="J56" s="649"/>
      <c r="K56" s="646"/>
      <c r="L56" s="646"/>
      <c r="M56" s="1561">
        <v>96358</v>
      </c>
      <c r="N56" s="1561"/>
      <c r="O56" s="1561"/>
      <c r="P56" s="646"/>
      <c r="Q56" s="1562">
        <v>84155</v>
      </c>
      <c r="R56" s="1562"/>
      <c r="S56" s="1562"/>
      <c r="T56" s="1562"/>
      <c r="U56" s="1562"/>
      <c r="V56" s="1563">
        <v>84424</v>
      </c>
      <c r="W56" s="1563"/>
      <c r="X56" s="1563"/>
      <c r="Y56" s="1563"/>
      <c r="Z56" s="1563"/>
      <c r="AA56" s="34"/>
      <c r="AB56" s="621"/>
    </row>
    <row r="57" spans="1:28" s="9" customFormat="1" ht="9.75" customHeight="1">
      <c r="A57" s="621"/>
      <c r="B57" s="922"/>
      <c r="C57" s="775" t="s">
        <v>384</v>
      </c>
      <c r="D57" s="18"/>
      <c r="E57" s="18"/>
      <c r="F57" s="18"/>
      <c r="G57" s="18"/>
      <c r="H57" s="18"/>
      <c r="I57" s="649"/>
      <c r="J57" s="649"/>
      <c r="K57" s="646"/>
      <c r="L57" s="646"/>
      <c r="M57" s="1561">
        <v>218721</v>
      </c>
      <c r="N57" s="1561"/>
      <c r="O57" s="1561"/>
      <c r="P57" s="646"/>
      <c r="Q57" s="1562">
        <v>287956</v>
      </c>
      <c r="R57" s="1562"/>
      <c r="S57" s="1562"/>
      <c r="T57" s="1562"/>
      <c r="U57" s="1562"/>
      <c r="V57" s="1563">
        <v>338540</v>
      </c>
      <c r="W57" s="1563"/>
      <c r="X57" s="1563"/>
      <c r="Y57" s="1563"/>
      <c r="Z57" s="1563"/>
      <c r="AA57" s="34"/>
      <c r="AB57" s="621"/>
    </row>
    <row r="58" spans="1:28" s="9" customFormat="1" ht="9.75" customHeight="1">
      <c r="A58" s="621"/>
      <c r="B58" s="922"/>
      <c r="C58" s="775" t="s">
        <v>385</v>
      </c>
      <c r="D58" s="18"/>
      <c r="E58" s="18"/>
      <c r="F58" s="18"/>
      <c r="G58" s="18"/>
      <c r="H58" s="18"/>
      <c r="I58" s="649"/>
      <c r="J58" s="649"/>
      <c r="K58" s="646"/>
      <c r="L58" s="646"/>
      <c r="M58" s="1561">
        <v>201945</v>
      </c>
      <c r="N58" s="1561"/>
      <c r="O58" s="1561"/>
      <c r="P58" s="646"/>
      <c r="Q58" s="1562">
        <v>257166</v>
      </c>
      <c r="R58" s="1562"/>
      <c r="S58" s="1562"/>
      <c r="T58" s="1562"/>
      <c r="U58" s="1562"/>
      <c r="V58" s="1563">
        <v>289196</v>
      </c>
      <c r="W58" s="1563"/>
      <c r="X58" s="1563"/>
      <c r="Y58" s="1563"/>
      <c r="Z58" s="1563"/>
      <c r="AA58" s="34"/>
      <c r="AB58" s="621"/>
    </row>
    <row r="59" spans="1:28" s="9" customFormat="1" ht="9.75" customHeight="1">
      <c r="A59" s="621"/>
      <c r="B59" s="922"/>
      <c r="C59" s="775" t="s">
        <v>386</v>
      </c>
      <c r="D59" s="18"/>
      <c r="E59" s="18"/>
      <c r="F59" s="18"/>
      <c r="G59" s="18"/>
      <c r="H59" s="18"/>
      <c r="I59" s="649"/>
      <c r="J59" s="649"/>
      <c r="K59" s="646"/>
      <c r="L59" s="646"/>
      <c r="M59" s="1561">
        <v>113134</v>
      </c>
      <c r="N59" s="1561"/>
      <c r="O59" s="1561"/>
      <c r="P59" s="646"/>
      <c r="Q59" s="1562">
        <v>114945</v>
      </c>
      <c r="R59" s="1562"/>
      <c r="S59" s="1562"/>
      <c r="T59" s="1562"/>
      <c r="U59" s="1562"/>
      <c r="V59" s="1563">
        <v>133768</v>
      </c>
      <c r="W59" s="1563"/>
      <c r="X59" s="1563"/>
      <c r="Y59" s="1563"/>
      <c r="Z59" s="1563"/>
      <c r="AA59" s="34"/>
      <c r="AB59" s="621"/>
    </row>
    <row r="60" spans="1:28" s="9" customFormat="1" ht="2.25" customHeight="1">
      <c r="A60" s="621"/>
      <c r="B60" s="922"/>
      <c r="C60" s="18"/>
      <c r="D60" s="18"/>
      <c r="E60" s="18"/>
      <c r="F60" s="18"/>
      <c r="G60" s="18"/>
      <c r="H60" s="18"/>
      <c r="I60" s="649"/>
      <c r="J60" s="649"/>
      <c r="K60" s="646"/>
      <c r="L60" s="646"/>
      <c r="M60" s="1561"/>
      <c r="N60" s="1561"/>
      <c r="O60" s="1561"/>
      <c r="P60" s="646"/>
      <c r="Q60" s="1562"/>
      <c r="R60" s="1562"/>
      <c r="S60" s="1562"/>
      <c r="T60" s="1562"/>
      <c r="U60" s="1562"/>
      <c r="V60" s="1563"/>
      <c r="W60" s="1563"/>
      <c r="X60" s="1563"/>
      <c r="Y60" s="1563"/>
      <c r="Z60" s="1563"/>
      <c r="AA60" s="34"/>
      <c r="AB60" s="621"/>
    </row>
    <row r="61" spans="1:28" s="9" customFormat="1" ht="9.75" customHeight="1">
      <c r="A61" s="621"/>
      <c r="B61" s="922"/>
      <c r="C61" s="775" t="s">
        <v>387</v>
      </c>
      <c r="D61" s="18"/>
      <c r="E61" s="18"/>
      <c r="F61" s="18"/>
      <c r="G61" s="18"/>
      <c r="H61" s="18"/>
      <c r="I61" s="649"/>
      <c r="J61" s="649"/>
      <c r="K61" s="646"/>
      <c r="L61" s="646"/>
      <c r="M61" s="1561">
        <v>85473</v>
      </c>
      <c r="N61" s="1561"/>
      <c r="O61" s="1561"/>
      <c r="P61" s="646"/>
      <c r="Q61" s="1562">
        <v>68558</v>
      </c>
      <c r="R61" s="1562"/>
      <c r="S61" s="1562"/>
      <c r="T61" s="1562"/>
      <c r="U61" s="1562"/>
      <c r="V61" s="1563">
        <v>76871</v>
      </c>
      <c r="W61" s="1563"/>
      <c r="X61" s="1563"/>
      <c r="Y61" s="1563"/>
      <c r="Z61" s="1563"/>
      <c r="AA61" s="34"/>
      <c r="AB61" s="621"/>
    </row>
    <row r="62" spans="1:28" s="9" customFormat="1" ht="9.75" customHeight="1">
      <c r="A62" s="621"/>
      <c r="B62" s="922"/>
      <c r="C62" s="775" t="s">
        <v>388</v>
      </c>
      <c r="D62" s="18"/>
      <c r="E62" s="18"/>
      <c r="F62" s="18"/>
      <c r="G62" s="18"/>
      <c r="H62" s="18"/>
      <c r="I62" s="649"/>
      <c r="J62" s="649"/>
      <c r="K62" s="646"/>
      <c r="L62" s="646"/>
      <c r="M62" s="1561">
        <v>221999</v>
      </c>
      <c r="N62" s="1561"/>
      <c r="O62" s="1561"/>
      <c r="P62" s="646"/>
      <c r="Q62" s="1562">
        <v>299427</v>
      </c>
      <c r="R62" s="1562"/>
      <c r="S62" s="1562"/>
      <c r="T62" s="1562"/>
      <c r="U62" s="1562"/>
      <c r="V62" s="1563">
        <v>341536</v>
      </c>
      <c r="W62" s="1563"/>
      <c r="X62" s="1563"/>
      <c r="Y62" s="1563"/>
      <c r="Z62" s="1563"/>
      <c r="AA62" s="34"/>
      <c r="AB62" s="621"/>
    </row>
    <row r="63" spans="1:28" s="9" customFormat="1" ht="9.75" customHeight="1">
      <c r="A63" s="621"/>
      <c r="B63" s="922"/>
      <c r="C63" s="308" t="s">
        <v>288</v>
      </c>
      <c r="D63" s="18"/>
      <c r="E63" s="18"/>
      <c r="F63" s="18"/>
      <c r="G63" s="18"/>
      <c r="H63" s="18"/>
      <c r="I63" s="649"/>
      <c r="J63" s="649"/>
      <c r="K63" s="646"/>
      <c r="L63" s="646"/>
      <c r="M63" s="1561">
        <v>48007</v>
      </c>
      <c r="N63" s="1561"/>
      <c r="O63" s="1561"/>
      <c r="P63" s="646"/>
      <c r="Q63" s="1562">
        <v>49606</v>
      </c>
      <c r="R63" s="1562"/>
      <c r="S63" s="1562"/>
      <c r="T63" s="1562"/>
      <c r="U63" s="1562"/>
      <c r="V63" s="1563">
        <v>56105</v>
      </c>
      <c r="W63" s="1563"/>
      <c r="X63" s="1563"/>
      <c r="Y63" s="1563"/>
      <c r="Z63" s="1563"/>
      <c r="AA63" s="34"/>
      <c r="AB63" s="621"/>
    </row>
    <row r="64" spans="1:28" s="9" customFormat="1" ht="9.75" customHeight="1">
      <c r="A64" s="621"/>
      <c r="B64" s="922"/>
      <c r="C64" s="308" t="s">
        <v>389</v>
      </c>
      <c r="D64" s="18"/>
      <c r="E64" s="18"/>
      <c r="F64" s="18"/>
      <c r="G64" s="18"/>
      <c r="H64" s="18"/>
      <c r="I64" s="649"/>
      <c r="J64" s="649"/>
      <c r="K64" s="646"/>
      <c r="L64" s="646"/>
      <c r="M64" s="1561">
        <v>173992</v>
      </c>
      <c r="N64" s="1561"/>
      <c r="O64" s="1561"/>
      <c r="P64" s="646"/>
      <c r="Q64" s="1562">
        <v>249821</v>
      </c>
      <c r="R64" s="1562"/>
      <c r="S64" s="1562"/>
      <c r="T64" s="1562"/>
      <c r="U64" s="1562"/>
      <c r="V64" s="1563">
        <v>285431</v>
      </c>
      <c r="W64" s="1563"/>
      <c r="X64" s="1563"/>
      <c r="Y64" s="1563"/>
      <c r="Z64" s="1563"/>
      <c r="AA64" s="34"/>
      <c r="AB64" s="621"/>
    </row>
    <row r="65" spans="1:28" s="9" customFormat="1" ht="9.75" customHeight="1">
      <c r="A65" s="621"/>
      <c r="B65" s="922"/>
      <c r="C65" s="775" t="s">
        <v>168</v>
      </c>
      <c r="D65" s="18"/>
      <c r="E65" s="18"/>
      <c r="F65" s="18"/>
      <c r="G65" s="18"/>
      <c r="H65" s="18"/>
      <c r="I65" s="649"/>
      <c r="J65" s="649"/>
      <c r="K65" s="646"/>
      <c r="L65" s="646"/>
      <c r="M65" s="1561">
        <v>7607</v>
      </c>
      <c r="N65" s="1561"/>
      <c r="O65" s="1561"/>
      <c r="P65" s="646"/>
      <c r="Q65" s="1562">
        <v>4126</v>
      </c>
      <c r="R65" s="1562"/>
      <c r="S65" s="1562"/>
      <c r="T65" s="1562"/>
      <c r="U65" s="1562"/>
      <c r="V65" s="1563">
        <v>4557</v>
      </c>
      <c r="W65" s="1563"/>
      <c r="X65" s="1563"/>
      <c r="Y65" s="1563"/>
      <c r="Z65" s="1563"/>
      <c r="AA65" s="34"/>
      <c r="AB65" s="621"/>
    </row>
    <row r="66" spans="1:28" s="9" customFormat="1" ht="2.25" customHeight="1">
      <c r="A66" s="621"/>
      <c r="B66" s="922"/>
      <c r="C66" s="775"/>
      <c r="D66" s="18"/>
      <c r="E66" s="18"/>
      <c r="F66" s="18"/>
      <c r="G66" s="18"/>
      <c r="H66" s="18"/>
      <c r="I66" s="649"/>
      <c r="J66" s="649"/>
      <c r="K66" s="646"/>
      <c r="L66" s="646"/>
      <c r="M66" s="1561"/>
      <c r="N66" s="1561"/>
      <c r="O66" s="1561"/>
      <c r="P66" s="646"/>
      <c r="Q66" s="1562"/>
      <c r="R66" s="1562"/>
      <c r="S66" s="1562"/>
      <c r="T66" s="1562"/>
      <c r="U66" s="1562"/>
      <c r="V66" s="1563"/>
      <c r="W66" s="1563"/>
      <c r="X66" s="1563"/>
      <c r="Y66" s="1563"/>
      <c r="Z66" s="1563"/>
      <c r="AA66" s="34"/>
      <c r="AB66" s="621"/>
    </row>
    <row r="67" spans="1:28" s="9" customFormat="1" ht="9.75" customHeight="1">
      <c r="A67" s="621"/>
      <c r="B67" s="922"/>
      <c r="C67" s="775" t="s">
        <v>81</v>
      </c>
      <c r="D67" s="18"/>
      <c r="E67" s="18"/>
      <c r="F67" s="18"/>
      <c r="G67" s="18"/>
      <c r="H67" s="18"/>
      <c r="I67" s="649"/>
      <c r="J67" s="649"/>
      <c r="K67" s="646"/>
      <c r="L67" s="646"/>
      <c r="M67" s="1561">
        <v>134034</v>
      </c>
      <c r="N67" s="1561"/>
      <c r="O67" s="1561"/>
      <c r="P67" s="646"/>
      <c r="Q67" s="1562">
        <v>175068</v>
      </c>
      <c r="R67" s="1562"/>
      <c r="S67" s="1562"/>
      <c r="T67" s="1562"/>
      <c r="U67" s="1562"/>
      <c r="V67" s="1563">
        <v>198527</v>
      </c>
      <c r="W67" s="1563"/>
      <c r="X67" s="1563"/>
      <c r="Y67" s="1563"/>
      <c r="Z67" s="1563"/>
      <c r="AB67" s="621"/>
    </row>
    <row r="68" spans="1:28" s="9" customFormat="1" ht="9.75" customHeight="1">
      <c r="A68" s="621"/>
      <c r="B68" s="922"/>
      <c r="C68" s="775" t="s">
        <v>80</v>
      </c>
      <c r="D68" s="18"/>
      <c r="E68" s="18"/>
      <c r="F68" s="18"/>
      <c r="G68" s="18"/>
      <c r="H68" s="18"/>
      <c r="I68" s="649"/>
      <c r="J68" s="649"/>
      <c r="K68" s="646"/>
      <c r="L68" s="646"/>
      <c r="M68" s="1561">
        <v>181045</v>
      </c>
      <c r="N68" s="1561"/>
      <c r="O68" s="1561"/>
      <c r="P68" s="646"/>
      <c r="Q68" s="1562">
        <v>197043</v>
      </c>
      <c r="R68" s="1562"/>
      <c r="S68" s="1562"/>
      <c r="T68" s="1562"/>
      <c r="U68" s="1562"/>
      <c r="V68" s="1563">
        <v>224437</v>
      </c>
      <c r="W68" s="1563"/>
      <c r="X68" s="1563"/>
      <c r="Y68" s="1563"/>
      <c r="Z68" s="1563"/>
      <c r="AA68" s="34"/>
      <c r="AB68" s="621"/>
    </row>
    <row r="69" spans="1:28" s="9" customFormat="1" ht="3" customHeight="1">
      <c r="A69" s="621"/>
      <c r="B69" s="922"/>
      <c r="C69" s="775"/>
      <c r="D69" s="18"/>
      <c r="E69" s="18"/>
      <c r="F69" s="18"/>
      <c r="G69" s="18"/>
      <c r="H69" s="18"/>
      <c r="I69" s="649"/>
      <c r="J69" s="649"/>
      <c r="K69" s="646"/>
      <c r="L69" s="646"/>
      <c r="M69" s="1561"/>
      <c r="N69" s="1561"/>
      <c r="O69" s="1561"/>
      <c r="P69" s="646"/>
      <c r="Q69" s="1562"/>
      <c r="R69" s="1562"/>
      <c r="S69" s="1562"/>
      <c r="T69" s="1562"/>
      <c r="U69" s="1562"/>
      <c r="V69" s="1563"/>
      <c r="W69" s="1563"/>
      <c r="X69" s="1563"/>
      <c r="Y69" s="1563"/>
      <c r="Z69" s="1563"/>
      <c r="AA69" s="34"/>
      <c r="AB69" s="621"/>
    </row>
    <row r="70" spans="1:28" s="9" customFormat="1" ht="9.75" customHeight="1">
      <c r="A70" s="621"/>
      <c r="B70" s="922"/>
      <c r="C70" s="775" t="s">
        <v>351</v>
      </c>
      <c r="D70" s="18"/>
      <c r="E70" s="18"/>
      <c r="F70" s="18"/>
      <c r="G70" s="18"/>
      <c r="H70" s="18"/>
      <c r="I70" s="649"/>
      <c r="J70" s="649"/>
      <c r="K70" s="646"/>
      <c r="L70" s="646"/>
      <c r="M70" s="1561">
        <v>26623</v>
      </c>
      <c r="N70" s="1561"/>
      <c r="O70" s="1561"/>
      <c r="P70" s="646"/>
      <c r="Q70" s="1562">
        <v>26172</v>
      </c>
      <c r="R70" s="1562"/>
      <c r="S70" s="1562"/>
      <c r="T70" s="1562"/>
      <c r="U70" s="1562"/>
      <c r="V70" s="1563">
        <v>37136</v>
      </c>
      <c r="W70" s="1563"/>
      <c r="X70" s="1563"/>
      <c r="Y70" s="1563"/>
      <c r="Z70" s="1563"/>
      <c r="AA70" s="34"/>
      <c r="AB70" s="621"/>
    </row>
    <row r="71" spans="1:28" s="9" customFormat="1" ht="11.25">
      <c r="A71" s="621"/>
      <c r="B71" s="922"/>
      <c r="C71" s="775" t="s">
        <v>352</v>
      </c>
      <c r="D71" s="18"/>
      <c r="E71" s="18"/>
      <c r="F71" s="18"/>
      <c r="G71" s="18"/>
      <c r="H71" s="18"/>
      <c r="I71" s="649"/>
      <c r="J71" s="649"/>
      <c r="K71" s="646"/>
      <c r="L71" s="646"/>
      <c r="M71" s="1561">
        <v>41612</v>
      </c>
      <c r="N71" s="1561"/>
      <c r="O71" s="1561"/>
      <c r="P71" s="646"/>
      <c r="Q71" s="1562">
        <v>43535</v>
      </c>
      <c r="R71" s="1562"/>
      <c r="S71" s="1562"/>
      <c r="T71" s="1562"/>
      <c r="U71" s="1562"/>
      <c r="V71" s="1563">
        <v>49207</v>
      </c>
      <c r="W71" s="1563"/>
      <c r="X71" s="1563"/>
      <c r="Y71" s="1563"/>
      <c r="Z71" s="1563"/>
      <c r="AA71" s="34"/>
      <c r="AB71" s="621"/>
    </row>
    <row r="72" spans="1:28" s="9" customFormat="1" ht="9.75" customHeight="1">
      <c r="A72" s="621"/>
      <c r="B72" s="922"/>
      <c r="C72" s="775" t="s">
        <v>353</v>
      </c>
      <c r="D72" s="18"/>
      <c r="E72" s="18"/>
      <c r="F72" s="18"/>
      <c r="G72" s="18"/>
      <c r="H72" s="18"/>
      <c r="I72" s="649"/>
      <c r="J72" s="649"/>
      <c r="K72" s="646"/>
      <c r="L72" s="646"/>
      <c r="M72" s="1561">
        <v>83719</v>
      </c>
      <c r="N72" s="1561"/>
      <c r="O72" s="1561"/>
      <c r="P72" s="646"/>
      <c r="Q72" s="1562">
        <v>91269</v>
      </c>
      <c r="R72" s="1562"/>
      <c r="S72" s="1562"/>
      <c r="T72" s="1562"/>
      <c r="U72" s="1562"/>
      <c r="V72" s="1563">
        <v>101913</v>
      </c>
      <c r="W72" s="1563"/>
      <c r="X72" s="1563"/>
      <c r="Y72" s="1563"/>
      <c r="Z72" s="1563"/>
      <c r="AA72" s="34"/>
      <c r="AB72" s="621"/>
    </row>
    <row r="73" spans="1:28" s="9" customFormat="1" ht="9.75" customHeight="1">
      <c r="A73" s="621"/>
      <c r="B73" s="922"/>
      <c r="C73" s="775" t="s">
        <v>354</v>
      </c>
      <c r="D73" s="18"/>
      <c r="E73" s="18"/>
      <c r="F73" s="18"/>
      <c r="G73" s="18"/>
      <c r="H73" s="18"/>
      <c r="I73" s="649"/>
      <c r="J73" s="649"/>
      <c r="K73" s="646"/>
      <c r="L73" s="646"/>
      <c r="M73" s="1561">
        <v>78093</v>
      </c>
      <c r="N73" s="1561"/>
      <c r="O73" s="1561"/>
      <c r="P73" s="646"/>
      <c r="Q73" s="1562">
        <v>89515</v>
      </c>
      <c r="R73" s="1562"/>
      <c r="S73" s="1562"/>
      <c r="T73" s="1562"/>
      <c r="U73" s="1562"/>
      <c r="V73" s="1563">
        <v>100091</v>
      </c>
      <c r="W73" s="1563"/>
      <c r="X73" s="1563"/>
      <c r="Y73" s="1563"/>
      <c r="Z73" s="1563"/>
      <c r="AA73" s="34"/>
      <c r="AB73" s="621"/>
    </row>
    <row r="74" spans="1:28" s="9" customFormat="1" ht="9.75" customHeight="1">
      <c r="A74" s="621"/>
      <c r="B74" s="922"/>
      <c r="C74" s="775" t="s">
        <v>355</v>
      </c>
      <c r="D74" s="18"/>
      <c r="E74" s="18"/>
      <c r="F74" s="18"/>
      <c r="G74" s="18"/>
      <c r="H74" s="18"/>
      <c r="I74" s="649"/>
      <c r="J74" s="649"/>
      <c r="K74" s="646"/>
      <c r="L74" s="646"/>
      <c r="M74" s="1561">
        <v>34696</v>
      </c>
      <c r="N74" s="1561"/>
      <c r="O74" s="1561"/>
      <c r="P74" s="646"/>
      <c r="Q74" s="1562">
        <v>44905</v>
      </c>
      <c r="R74" s="1562"/>
      <c r="S74" s="1562"/>
      <c r="T74" s="1562"/>
      <c r="U74" s="1562"/>
      <c r="V74" s="1563">
        <v>50104</v>
      </c>
      <c r="W74" s="1563"/>
      <c r="X74" s="1563"/>
      <c r="Y74" s="1563"/>
      <c r="Z74" s="1563"/>
      <c r="AA74" s="34"/>
      <c r="AB74" s="621"/>
    </row>
    <row r="75" spans="1:28" s="9" customFormat="1" ht="9.75" customHeight="1">
      <c r="A75" s="621"/>
      <c r="B75" s="922"/>
      <c r="C75" s="775" t="s">
        <v>356</v>
      </c>
      <c r="D75" s="18"/>
      <c r="E75" s="18"/>
      <c r="F75" s="18"/>
      <c r="G75" s="18"/>
      <c r="H75" s="18"/>
      <c r="I75" s="649"/>
      <c r="J75" s="649"/>
      <c r="K75" s="646"/>
      <c r="L75" s="646"/>
      <c r="M75" s="1561">
        <v>50336</v>
      </c>
      <c r="N75" s="1561"/>
      <c r="O75" s="1561"/>
      <c r="P75" s="646"/>
      <c r="Q75" s="1562">
        <v>76715</v>
      </c>
      <c r="R75" s="1562"/>
      <c r="S75" s="1562"/>
      <c r="T75" s="1562"/>
      <c r="U75" s="1562"/>
      <c r="V75" s="1563">
        <v>84513</v>
      </c>
      <c r="W75" s="1563"/>
      <c r="X75" s="1563"/>
      <c r="Y75" s="1563"/>
      <c r="Z75" s="1563"/>
      <c r="AA75" s="34"/>
      <c r="AB75" s="621"/>
    </row>
    <row r="76" spans="1:28" s="9" customFormat="1" ht="2.25" customHeight="1">
      <c r="A76" s="621"/>
      <c r="B76" s="922"/>
      <c r="D76" s="18"/>
      <c r="E76" s="18"/>
      <c r="F76" s="18"/>
      <c r="G76" s="18"/>
      <c r="H76" s="18"/>
      <c r="I76" s="649"/>
      <c r="J76" s="649"/>
      <c r="K76" s="646"/>
      <c r="L76" s="646"/>
      <c r="M76" s="1561"/>
      <c r="N76" s="1561"/>
      <c r="O76" s="1561"/>
      <c r="P76" s="646"/>
      <c r="Q76" s="1562"/>
      <c r="R76" s="1562"/>
      <c r="S76" s="1562"/>
      <c r="T76" s="1562"/>
      <c r="U76" s="1562"/>
      <c r="V76" s="1563"/>
      <c r="W76" s="1563"/>
      <c r="X76" s="1563"/>
      <c r="Y76" s="1563"/>
      <c r="Z76" s="1563"/>
      <c r="AA76" s="34"/>
      <c r="AB76" s="621"/>
    </row>
    <row r="77" spans="1:28" s="9" customFormat="1" ht="9.75" customHeight="1">
      <c r="A77" s="621"/>
      <c r="B77" s="922"/>
      <c r="C77" s="775" t="s">
        <v>357</v>
      </c>
      <c r="D77" s="18"/>
      <c r="E77" s="18"/>
      <c r="F77" s="18"/>
      <c r="G77" s="18"/>
      <c r="H77" s="18"/>
      <c r="I77" s="649"/>
      <c r="J77" s="649"/>
      <c r="K77" s="646"/>
      <c r="L77" s="646"/>
      <c r="M77" s="1561" t="s">
        <v>9</v>
      </c>
      <c r="N77" s="1561"/>
      <c r="O77" s="1561"/>
      <c r="P77" s="646"/>
      <c r="Q77" s="1562" t="s">
        <v>9</v>
      </c>
      <c r="R77" s="1562"/>
      <c r="S77" s="1562"/>
      <c r="T77" s="1562"/>
      <c r="U77" s="1562"/>
      <c r="V77" s="1563" t="s">
        <v>9</v>
      </c>
      <c r="W77" s="1563"/>
      <c r="X77" s="1563"/>
      <c r="Y77" s="1563"/>
      <c r="Z77" s="1563"/>
      <c r="AA77" s="34"/>
      <c r="AB77" s="621"/>
    </row>
    <row r="78" spans="1:28" s="9" customFormat="1" ht="9.75" customHeight="1">
      <c r="A78" s="621"/>
      <c r="B78" s="922"/>
      <c r="C78" s="775" t="s">
        <v>358</v>
      </c>
      <c r="D78" s="18"/>
      <c r="E78" s="18"/>
      <c r="F78" s="18"/>
      <c r="G78" s="18"/>
      <c r="H78" s="18"/>
      <c r="I78" s="649"/>
      <c r="J78" s="649"/>
      <c r="K78" s="646"/>
      <c r="L78" s="646"/>
      <c r="M78" s="1561">
        <v>6441</v>
      </c>
      <c r="N78" s="1561"/>
      <c r="O78" s="1561"/>
      <c r="P78" s="646"/>
      <c r="Q78" s="1562">
        <v>7911</v>
      </c>
      <c r="R78" s="1562"/>
      <c r="S78" s="1562"/>
      <c r="T78" s="1562"/>
      <c r="U78" s="1562"/>
      <c r="V78" s="1563">
        <v>8726</v>
      </c>
      <c r="W78" s="1563"/>
      <c r="X78" s="1563"/>
      <c r="Y78" s="1563"/>
      <c r="Z78" s="1563"/>
      <c r="AA78" s="34"/>
      <c r="AB78" s="621"/>
    </row>
    <row r="79" spans="1:28" s="9" customFormat="1" ht="9.75" customHeight="1">
      <c r="A79" s="621"/>
      <c r="B79" s="922"/>
      <c r="C79" s="775" t="s">
        <v>359</v>
      </c>
      <c r="D79" s="18"/>
      <c r="E79" s="18"/>
      <c r="F79" s="18"/>
      <c r="G79" s="18"/>
      <c r="H79" s="18"/>
      <c r="I79" s="649"/>
      <c r="J79" s="649"/>
      <c r="K79" s="646"/>
      <c r="L79" s="646"/>
      <c r="M79" s="1561">
        <v>35307</v>
      </c>
      <c r="N79" s="1561"/>
      <c r="O79" s="1561"/>
      <c r="P79" s="646"/>
      <c r="Q79" s="1562">
        <v>48768</v>
      </c>
      <c r="R79" s="1562"/>
      <c r="S79" s="1562"/>
      <c r="T79" s="1562"/>
      <c r="U79" s="1562"/>
      <c r="V79" s="1563">
        <v>54620</v>
      </c>
      <c r="W79" s="1563"/>
      <c r="X79" s="1563"/>
      <c r="Y79" s="1563"/>
      <c r="Z79" s="1563"/>
      <c r="AA79" s="34"/>
      <c r="AB79" s="621"/>
    </row>
    <row r="80" spans="1:28" s="9" customFormat="1" ht="9.75" customHeight="1">
      <c r="A80" s="621"/>
      <c r="B80" s="922"/>
      <c r="C80" s="775" t="s">
        <v>360</v>
      </c>
      <c r="D80" s="18"/>
      <c r="E80" s="18"/>
      <c r="F80" s="18"/>
      <c r="G80" s="18"/>
      <c r="H80" s="18"/>
      <c r="I80" s="649"/>
      <c r="J80" s="649"/>
      <c r="K80" s="646"/>
      <c r="L80" s="646"/>
      <c r="M80" s="1561">
        <v>52630</v>
      </c>
      <c r="N80" s="1561"/>
      <c r="O80" s="1561"/>
      <c r="P80" s="646"/>
      <c r="Q80" s="1562">
        <v>56157</v>
      </c>
      <c r="R80" s="1562"/>
      <c r="S80" s="1562"/>
      <c r="T80" s="1562"/>
      <c r="U80" s="1562"/>
      <c r="V80" s="1563">
        <v>62530</v>
      </c>
      <c r="W80" s="1563"/>
      <c r="X80" s="1563"/>
      <c r="Y80" s="1563"/>
      <c r="Z80" s="1563"/>
      <c r="AA80" s="34"/>
      <c r="AB80" s="621"/>
    </row>
    <row r="81" spans="1:28" s="9" customFormat="1" ht="9.75" customHeight="1">
      <c r="A81" s="621"/>
      <c r="B81" s="922"/>
      <c r="C81" s="775" t="s">
        <v>361</v>
      </c>
      <c r="D81" s="18"/>
      <c r="E81" s="18"/>
      <c r="F81" s="18"/>
      <c r="G81" s="18"/>
      <c r="H81" s="18"/>
      <c r="I81" s="649"/>
      <c r="J81" s="649"/>
      <c r="K81" s="646"/>
      <c r="L81" s="646"/>
      <c r="M81" s="1561">
        <v>115720</v>
      </c>
      <c r="N81" s="1561"/>
      <c r="O81" s="1561"/>
      <c r="P81" s="646"/>
      <c r="Q81" s="1562">
        <v>129110</v>
      </c>
      <c r="R81" s="1562"/>
      <c r="S81" s="1562"/>
      <c r="T81" s="1562"/>
      <c r="U81" s="1562"/>
      <c r="V81" s="1563">
        <v>146721</v>
      </c>
      <c r="W81" s="1563"/>
      <c r="X81" s="1563"/>
      <c r="Y81" s="1563"/>
      <c r="Z81" s="1563"/>
      <c r="AA81" s="34"/>
      <c r="AB81" s="621"/>
    </row>
    <row r="82" spans="1:28" s="9" customFormat="1" ht="9.75" customHeight="1">
      <c r="A82" s="621"/>
      <c r="B82" s="922"/>
      <c r="C82" s="775" t="s">
        <v>362</v>
      </c>
      <c r="D82" s="18"/>
      <c r="E82" s="18"/>
      <c r="F82" s="18"/>
      <c r="G82" s="18"/>
      <c r="H82" s="18"/>
      <c r="I82" s="649"/>
      <c r="J82" s="649"/>
      <c r="K82" s="646"/>
      <c r="L82" s="646"/>
      <c r="M82" s="1561">
        <v>71638</v>
      </c>
      <c r="N82" s="1561"/>
      <c r="O82" s="1561"/>
      <c r="P82" s="646"/>
      <c r="Q82" s="1562">
        <v>94169</v>
      </c>
      <c r="R82" s="1562"/>
      <c r="S82" s="1562"/>
      <c r="T82" s="1562"/>
      <c r="U82" s="1562"/>
      <c r="V82" s="1563">
        <v>108430</v>
      </c>
      <c r="W82" s="1563"/>
      <c r="X82" s="1563"/>
      <c r="Y82" s="1563"/>
      <c r="Z82" s="1563"/>
      <c r="AA82" s="34"/>
      <c r="AB82" s="621"/>
    </row>
    <row r="83" spans="1:28" s="9" customFormat="1" ht="9.75" customHeight="1">
      <c r="A83" s="621"/>
      <c r="B83" s="922"/>
      <c r="C83" s="775" t="s">
        <v>363</v>
      </c>
      <c r="D83" s="18"/>
      <c r="E83" s="18"/>
      <c r="F83" s="18"/>
      <c r="G83" s="18"/>
      <c r="H83" s="18"/>
      <c r="I83" s="649"/>
      <c r="J83" s="649"/>
      <c r="K83" s="646"/>
      <c r="L83" s="646"/>
      <c r="M83" s="1561">
        <v>33343</v>
      </c>
      <c r="N83" s="1561"/>
      <c r="O83" s="1561"/>
      <c r="P83" s="646"/>
      <c r="Q83" s="1562">
        <v>35996</v>
      </c>
      <c r="R83" s="1562"/>
      <c r="S83" s="1562"/>
      <c r="T83" s="1562"/>
      <c r="U83" s="1562"/>
      <c r="V83" s="1563">
        <v>41937</v>
      </c>
      <c r="W83" s="1563"/>
      <c r="X83" s="1563"/>
      <c r="Y83" s="1563"/>
      <c r="Z83" s="1563"/>
      <c r="AA83" s="34"/>
      <c r="AB83" s="621"/>
    </row>
    <row r="84" spans="1:28" s="9" customFormat="1" ht="9.75" customHeight="1">
      <c r="A84" s="621"/>
      <c r="B84" s="922"/>
      <c r="C84" s="903" t="s">
        <v>300</v>
      </c>
      <c r="D84" s="18"/>
      <c r="E84" s="18"/>
      <c r="F84" s="18"/>
      <c r="G84" s="18"/>
      <c r="H84" s="18"/>
      <c r="I84" s="649"/>
      <c r="J84" s="649"/>
      <c r="K84" s="649"/>
      <c r="L84" s="649"/>
      <c r="M84" s="649"/>
      <c r="N84" s="649"/>
      <c r="O84" s="649"/>
      <c r="P84" s="649"/>
      <c r="Q84" s="649"/>
      <c r="R84" s="649"/>
      <c r="S84" s="649"/>
      <c r="T84" s="649"/>
      <c r="U84" s="649"/>
      <c r="V84" s="649"/>
      <c r="W84" s="649"/>
      <c r="X84" s="649"/>
      <c r="Y84" s="649"/>
      <c r="Z84" s="649"/>
      <c r="AA84" s="34"/>
      <c r="AB84" s="621"/>
    </row>
    <row r="85" spans="1:28" s="9" customFormat="1" ht="11.25" customHeight="1">
      <c r="A85" s="621"/>
      <c r="B85" s="922"/>
      <c r="C85" s="56" t="s">
        <v>507</v>
      </c>
      <c r="D85" s="18"/>
      <c r="E85" s="18"/>
      <c r="F85" s="18"/>
      <c r="G85" s="18"/>
      <c r="H85" s="18"/>
      <c r="I85" s="649"/>
      <c r="J85" s="649"/>
      <c r="K85" s="649"/>
      <c r="L85" s="649"/>
      <c r="M85" s="649"/>
      <c r="N85" s="649"/>
      <c r="O85" s="649"/>
      <c r="P85" s="649"/>
      <c r="Q85" s="649"/>
      <c r="R85" s="649"/>
      <c r="S85" s="649"/>
      <c r="T85" s="649"/>
      <c r="U85" s="649"/>
      <c r="V85" s="649"/>
      <c r="W85" s="649"/>
      <c r="X85" s="649"/>
      <c r="Y85" s="649"/>
      <c r="Z85" s="650"/>
      <c r="AA85" s="34"/>
      <c r="AB85" s="621"/>
    </row>
    <row r="86" spans="1:28" s="310" customFormat="1" ht="9.75" customHeight="1">
      <c r="A86" s="429"/>
      <c r="B86" s="922"/>
      <c r="C86" s="651" t="s">
        <v>364</v>
      </c>
      <c r="D86" s="253"/>
      <c r="E86" s="253"/>
      <c r="F86" s="253"/>
      <c r="G86" s="253"/>
      <c r="H86" s="253"/>
      <c r="I86" s="253"/>
      <c r="J86" s="253"/>
      <c r="K86" s="253"/>
      <c r="L86" s="253"/>
      <c r="M86" s="253"/>
      <c r="N86" s="253"/>
      <c r="O86" s="253"/>
      <c r="P86" s="253"/>
      <c r="Q86" s="253"/>
      <c r="R86" s="253"/>
      <c r="S86" s="253"/>
      <c r="T86" s="253"/>
      <c r="U86" s="253"/>
      <c r="V86" s="253"/>
      <c r="W86" s="253"/>
      <c r="X86" s="253"/>
      <c r="Y86" s="253"/>
      <c r="Z86" s="253"/>
      <c r="AA86" s="652"/>
      <c r="AB86" s="429"/>
    </row>
    <row r="87" spans="1:28" s="310" customFormat="1" ht="13.5" customHeight="1">
      <c r="A87" s="429"/>
      <c r="B87" s="925">
        <v>12</v>
      </c>
      <c r="C87" s="653" t="s">
        <v>516</v>
      </c>
      <c r="D87" s="253"/>
      <c r="E87" s="253"/>
      <c r="F87" s="253"/>
      <c r="G87" s="253"/>
      <c r="H87" s="253"/>
      <c r="I87" s="253"/>
      <c r="J87" s="253"/>
      <c r="K87" s="253"/>
      <c r="L87" s="253"/>
      <c r="M87" s="253"/>
      <c r="N87" s="253"/>
      <c r="O87" s="253"/>
      <c r="P87" s="253"/>
      <c r="Q87" s="253"/>
      <c r="R87" s="253"/>
      <c r="S87" s="253"/>
      <c r="T87" s="253"/>
      <c r="U87" s="253"/>
      <c r="V87" s="253"/>
      <c r="W87" s="253"/>
      <c r="X87" s="253"/>
      <c r="Y87" s="253"/>
      <c r="Z87" s="253"/>
      <c r="AA87" s="652"/>
      <c r="AB87" s="429"/>
    </row>
    <row r="88" spans="1:28" s="310" customFormat="1" ht="14.25" customHeight="1">
      <c r="A88" s="654"/>
      <c r="B88" s="655"/>
      <c r="C88" s="656"/>
      <c r="D88" s="254"/>
      <c r="E88" s="254"/>
      <c r="F88" s="254"/>
      <c r="G88" s="254"/>
      <c r="H88" s="254"/>
      <c r="I88" s="254"/>
      <c r="J88" s="254"/>
      <c r="K88" s="254"/>
      <c r="L88" s="254"/>
      <c r="M88" s="254"/>
      <c r="N88" s="254"/>
      <c r="O88" s="254"/>
      <c r="P88" s="254"/>
      <c r="Q88" s="254"/>
      <c r="R88" s="254"/>
      <c r="S88" s="254"/>
      <c r="T88" s="254"/>
      <c r="U88" s="254"/>
      <c r="V88" s="254"/>
      <c r="W88" s="254"/>
      <c r="X88" s="254"/>
      <c r="Y88" s="254"/>
      <c r="Z88" s="254"/>
      <c r="AA88" s="657"/>
      <c r="AB88" s="654"/>
    </row>
    <row r="89" spans="1:28" ht="13.5" customHeight="1">
      <c r="A89" s="72"/>
      <c r="B89" s="72"/>
      <c r="C89" s="72"/>
      <c r="D89" s="72"/>
      <c r="E89" s="92"/>
      <c r="F89" s="92"/>
      <c r="G89" s="92"/>
      <c r="H89" s="92"/>
      <c r="I89" s="92"/>
      <c r="J89" s="92"/>
      <c r="K89" s="92"/>
      <c r="L89" s="92"/>
      <c r="M89" s="92"/>
      <c r="N89" s="92"/>
      <c r="O89" s="92"/>
      <c r="P89" s="92"/>
      <c r="Q89" s="92"/>
      <c r="R89" s="92"/>
      <c r="S89" s="92"/>
      <c r="T89" s="92"/>
      <c r="U89" s="92"/>
      <c r="V89" s="92"/>
      <c r="W89" s="92"/>
      <c r="X89" s="1569"/>
      <c r="Y89" s="1569"/>
      <c r="Z89" s="1569"/>
      <c r="AA89" s="72"/>
      <c r="AB89" s="658"/>
    </row>
    <row r="94" spans="1:28">
      <c r="T94" s="659"/>
      <c r="U94" s="659"/>
    </row>
    <row r="96" spans="1:28">
      <c r="Z96" s="668"/>
    </row>
    <row r="106" spans="13:13">
      <c r="M106" s="8"/>
    </row>
  </sheetData>
  <mergeCells count="236">
    <mergeCell ref="M83:O83"/>
    <mergeCell ref="Q83:U83"/>
    <mergeCell ref="V83:Z83"/>
    <mergeCell ref="X89:Z89"/>
    <mergeCell ref="M81:O81"/>
    <mergeCell ref="Q81:U81"/>
    <mergeCell ref="V81:Z81"/>
    <mergeCell ref="M82:O82"/>
    <mergeCell ref="Q82:U82"/>
    <mergeCell ref="V82:Z82"/>
    <mergeCell ref="M79:O79"/>
    <mergeCell ref="Q79:U79"/>
    <mergeCell ref="V79:Z79"/>
    <mergeCell ref="M80:O80"/>
    <mergeCell ref="Q80:U80"/>
    <mergeCell ref="V80:Z80"/>
    <mergeCell ref="M77:O77"/>
    <mergeCell ref="Q77:U77"/>
    <mergeCell ref="V77:Z77"/>
    <mergeCell ref="M78:O78"/>
    <mergeCell ref="Q78:U78"/>
    <mergeCell ref="V78:Z78"/>
    <mergeCell ref="M75:O75"/>
    <mergeCell ref="Q75:U75"/>
    <mergeCell ref="V75:Z75"/>
    <mergeCell ref="M76:O76"/>
    <mergeCell ref="Q76:U76"/>
    <mergeCell ref="V76:Z76"/>
    <mergeCell ref="M73:O73"/>
    <mergeCell ref="Q73:U73"/>
    <mergeCell ref="V73:Z73"/>
    <mergeCell ref="M74:O74"/>
    <mergeCell ref="Q74:U74"/>
    <mergeCell ref="V74:Z74"/>
    <mergeCell ref="M71:O71"/>
    <mergeCell ref="Q71:U71"/>
    <mergeCell ref="V71:Z71"/>
    <mergeCell ref="M72:O72"/>
    <mergeCell ref="Q72:U72"/>
    <mergeCell ref="V72:Z72"/>
    <mergeCell ref="M69:O69"/>
    <mergeCell ref="Q69:U69"/>
    <mergeCell ref="V69:Z69"/>
    <mergeCell ref="M70:O70"/>
    <mergeCell ref="Q70:U70"/>
    <mergeCell ref="V70:Z70"/>
    <mergeCell ref="M67:O67"/>
    <mergeCell ref="Q67:U67"/>
    <mergeCell ref="V67:Z67"/>
    <mergeCell ref="M68:O68"/>
    <mergeCell ref="Q68:U68"/>
    <mergeCell ref="V68:Z68"/>
    <mergeCell ref="M65:O65"/>
    <mergeCell ref="Q65:U65"/>
    <mergeCell ref="V65:Z65"/>
    <mergeCell ref="M66:O66"/>
    <mergeCell ref="Q66:U66"/>
    <mergeCell ref="V66:Z66"/>
    <mergeCell ref="M63:O63"/>
    <mergeCell ref="Q63:U63"/>
    <mergeCell ref="V63:Z63"/>
    <mergeCell ref="M64:O64"/>
    <mergeCell ref="Q64:U64"/>
    <mergeCell ref="V64:Z64"/>
    <mergeCell ref="M61:O61"/>
    <mergeCell ref="Q61:U61"/>
    <mergeCell ref="V61:Z61"/>
    <mergeCell ref="M62:O62"/>
    <mergeCell ref="Q62:U62"/>
    <mergeCell ref="V62:Z62"/>
    <mergeCell ref="M59:O59"/>
    <mergeCell ref="Q59:U59"/>
    <mergeCell ref="V59:Z59"/>
    <mergeCell ref="M60:O60"/>
    <mergeCell ref="Q60:U60"/>
    <mergeCell ref="V60:Z60"/>
    <mergeCell ref="M57:O57"/>
    <mergeCell ref="Q57:U57"/>
    <mergeCell ref="V57:Z57"/>
    <mergeCell ref="M58:O58"/>
    <mergeCell ref="Q58:U58"/>
    <mergeCell ref="V58:Z58"/>
    <mergeCell ref="M55:O55"/>
    <mergeCell ref="Q55:U55"/>
    <mergeCell ref="V55:Z55"/>
    <mergeCell ref="M56:O56"/>
    <mergeCell ref="Q56:U56"/>
    <mergeCell ref="V56:Z56"/>
    <mergeCell ref="M53:O53"/>
    <mergeCell ref="Q53:U53"/>
    <mergeCell ref="V53:Z53"/>
    <mergeCell ref="M54:O54"/>
    <mergeCell ref="Q54:U54"/>
    <mergeCell ref="V54:Z54"/>
    <mergeCell ref="I47:K47"/>
    <mergeCell ref="Q47:R47"/>
    <mergeCell ref="I48:K48"/>
    <mergeCell ref="Q48:R48"/>
    <mergeCell ref="C50:Z50"/>
    <mergeCell ref="C51:D52"/>
    <mergeCell ref="M52:O52"/>
    <mergeCell ref="Q52:T52"/>
    <mergeCell ref="V52:Z52"/>
    <mergeCell ref="I43:K43"/>
    <mergeCell ref="I44:K44"/>
    <mergeCell ref="Q44:R44"/>
    <mergeCell ref="I45:K45"/>
    <mergeCell ref="Q45:R45"/>
    <mergeCell ref="I46:K46"/>
    <mergeCell ref="Q46:R46"/>
    <mergeCell ref="I40:K40"/>
    <mergeCell ref="Q40:R40"/>
    <mergeCell ref="I41:K41"/>
    <mergeCell ref="Q41:R41"/>
    <mergeCell ref="I42:K42"/>
    <mergeCell ref="Q42:R42"/>
    <mergeCell ref="I37:K37"/>
    <mergeCell ref="Q37:R37"/>
    <mergeCell ref="I38:K38"/>
    <mergeCell ref="Q38:R38"/>
    <mergeCell ref="I39:K39"/>
    <mergeCell ref="Q39:R39"/>
    <mergeCell ref="I34:K34"/>
    <mergeCell ref="Q34:R34"/>
    <mergeCell ref="I35:K35"/>
    <mergeCell ref="Q35:R35"/>
    <mergeCell ref="I36:K36"/>
    <mergeCell ref="Q36:R36"/>
    <mergeCell ref="I31:K31"/>
    <mergeCell ref="Q31:R31"/>
    <mergeCell ref="C32:D32"/>
    <mergeCell ref="I32:K32"/>
    <mergeCell ref="Q32:R32"/>
    <mergeCell ref="Q33:S33"/>
    <mergeCell ref="C29:D30"/>
    <mergeCell ref="I30:K30"/>
    <mergeCell ref="M30:O30"/>
    <mergeCell ref="Q30:S30"/>
    <mergeCell ref="T30:V30"/>
    <mergeCell ref="X30:Z30"/>
    <mergeCell ref="F22:I22"/>
    <mergeCell ref="K22:M22"/>
    <mergeCell ref="O22:Q22"/>
    <mergeCell ref="T22:V22"/>
    <mergeCell ref="X22:Z22"/>
    <mergeCell ref="C28:Z28"/>
    <mergeCell ref="F21:I21"/>
    <mergeCell ref="K21:M21"/>
    <mergeCell ref="O21:Q21"/>
    <mergeCell ref="T21:V21"/>
    <mergeCell ref="X21:Z21"/>
    <mergeCell ref="C26:Z26"/>
    <mergeCell ref="C20:D20"/>
    <mergeCell ref="F20:I20"/>
    <mergeCell ref="K20:M20"/>
    <mergeCell ref="O20:Q20"/>
    <mergeCell ref="T20:V20"/>
    <mergeCell ref="X20:Z20"/>
    <mergeCell ref="F18:I18"/>
    <mergeCell ref="K18:M18"/>
    <mergeCell ref="O18:Q18"/>
    <mergeCell ref="T18:V18"/>
    <mergeCell ref="X18:Z18"/>
    <mergeCell ref="F19:I19"/>
    <mergeCell ref="K19:M19"/>
    <mergeCell ref="O19:Q19"/>
    <mergeCell ref="T19:V19"/>
    <mergeCell ref="X19:Z19"/>
    <mergeCell ref="X16:Z16"/>
    <mergeCell ref="F17:I17"/>
    <mergeCell ref="K17:M17"/>
    <mergeCell ref="O17:Q17"/>
    <mergeCell ref="T17:V17"/>
    <mergeCell ref="X17:Z17"/>
    <mergeCell ref="F15:I15"/>
    <mergeCell ref="K15:M15"/>
    <mergeCell ref="O15:Q15"/>
    <mergeCell ref="T15:V15"/>
    <mergeCell ref="X15:Z15"/>
    <mergeCell ref="C16:D16"/>
    <mergeCell ref="F16:I16"/>
    <mergeCell ref="K16:M16"/>
    <mergeCell ref="O16:Q16"/>
    <mergeCell ref="T16:V16"/>
    <mergeCell ref="F13:I13"/>
    <mergeCell ref="K13:M13"/>
    <mergeCell ref="O13:Q13"/>
    <mergeCell ref="T13:V13"/>
    <mergeCell ref="C11:D11"/>
    <mergeCell ref="F11:I11"/>
    <mergeCell ref="K11:M11"/>
    <mergeCell ref="O11:Q11"/>
    <mergeCell ref="T11:V11"/>
    <mergeCell ref="X11:Z11"/>
    <mergeCell ref="X13:Z13"/>
    <mergeCell ref="F14:I14"/>
    <mergeCell ref="K14:M14"/>
    <mergeCell ref="O14:Q14"/>
    <mergeCell ref="T14:V14"/>
    <mergeCell ref="X14:Z14"/>
    <mergeCell ref="C12:D12"/>
    <mergeCell ref="F12:I12"/>
    <mergeCell ref="K12:M12"/>
    <mergeCell ref="O12:Q12"/>
    <mergeCell ref="T12:V12"/>
    <mergeCell ref="X12:Z12"/>
    <mergeCell ref="C9:D9"/>
    <mergeCell ref="F9:I9"/>
    <mergeCell ref="K9:M9"/>
    <mergeCell ref="O9:Q9"/>
    <mergeCell ref="T9:V9"/>
    <mergeCell ref="X9:Z9"/>
    <mergeCell ref="C10:D10"/>
    <mergeCell ref="F10:I10"/>
    <mergeCell ref="K10:M10"/>
    <mergeCell ref="O10:Q10"/>
    <mergeCell ref="T10:V10"/>
    <mergeCell ref="X10:Z10"/>
    <mergeCell ref="C8:D8"/>
    <mergeCell ref="F8:I8"/>
    <mergeCell ref="K8:M8"/>
    <mergeCell ref="O8:Q8"/>
    <mergeCell ref="T8:V8"/>
    <mergeCell ref="X8:Z8"/>
    <mergeCell ref="C1:D1"/>
    <mergeCell ref="Z2:Z3"/>
    <mergeCell ref="C5:D6"/>
    <mergeCell ref="F6:I6"/>
    <mergeCell ref="K6:Z6"/>
    <mergeCell ref="F7:I7"/>
    <mergeCell ref="K7:M7"/>
    <mergeCell ref="O7:R7"/>
    <mergeCell ref="T7:V7"/>
    <mergeCell ref="X7:Z7"/>
    <mergeCell ref="C4:Z4"/>
    <mergeCell ref="T1:AA1"/>
  </mergeCells>
  <printOptions horizontalCentered="1"/>
  <pageMargins left="0" right="0" top="0.19685039370078741" bottom="0.1968503937007874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sheetPr>
    <tabColor theme="7"/>
  </sheetPr>
  <dimension ref="A1:BH71"/>
  <sheetViews>
    <sheetView zoomScaleNormal="100" workbookViewId="0"/>
  </sheetViews>
  <sheetFormatPr defaultRowHeight="12.75"/>
  <cols>
    <col min="1" max="1" width="1" style="320" customWidth="1"/>
    <col min="2" max="2" width="2.42578125" style="320" customWidth="1"/>
    <col min="3" max="3" width="2.140625" style="320" customWidth="1"/>
    <col min="4" max="4" width="24.28515625" style="320" customWidth="1"/>
    <col min="5" max="5" width="0.7109375" style="320" customWidth="1"/>
    <col min="6" max="6" width="4.42578125" style="320" customWidth="1"/>
    <col min="7" max="7" width="4.140625" style="320" customWidth="1"/>
    <col min="8" max="8" width="4.5703125" style="320" customWidth="1"/>
    <col min="9" max="9" width="4.140625" style="320" customWidth="1"/>
    <col min="10" max="10" width="4.7109375" style="320" customWidth="1"/>
    <col min="11" max="11" width="4.140625" style="320" customWidth="1"/>
    <col min="12" max="13" width="3.85546875" style="320" customWidth="1"/>
    <col min="14" max="15" width="4.140625" style="320" customWidth="1"/>
    <col min="16" max="19" width="3.85546875" style="320" customWidth="1"/>
    <col min="20" max="20" width="4.28515625" style="320" customWidth="1"/>
    <col min="21" max="21" width="4.140625" style="320" customWidth="1"/>
    <col min="22" max="22" width="3.85546875" style="320" customWidth="1"/>
    <col min="23" max="23" width="4.140625" style="320" customWidth="1"/>
    <col min="24" max="24" width="2.5703125" style="320" customWidth="1"/>
    <col min="25" max="25" width="1" style="320" customWidth="1"/>
    <col min="26" max="26" width="4.140625" style="320" hidden="1" customWidth="1"/>
    <col min="27" max="27" width="2.28515625" style="320" hidden="1" customWidth="1"/>
    <col min="28" max="28" width="1" style="320" hidden="1" customWidth="1"/>
    <col min="29" max="29" width="5.28515625" style="320" hidden="1" customWidth="1"/>
    <col min="30" max="46" width="5.28515625" style="320" customWidth="1"/>
    <col min="47" max="257" width="9.140625" style="320"/>
    <col min="258" max="258" width="1" style="320" customWidth="1"/>
    <col min="259" max="259" width="2.42578125" style="320" customWidth="1"/>
    <col min="260" max="260" width="2" style="320" customWidth="1"/>
    <col min="261" max="261" width="24.42578125" style="320" customWidth="1"/>
    <col min="262" max="264" width="3.85546875" style="320" customWidth="1"/>
    <col min="265" max="265" width="4" style="320" customWidth="1"/>
    <col min="266" max="266" width="4.140625" style="320" customWidth="1"/>
    <col min="267" max="269" width="3.85546875" style="320" customWidth="1"/>
    <col min="270" max="271" width="4.140625" style="320" customWidth="1"/>
    <col min="272" max="275" width="3.85546875" style="320" customWidth="1"/>
    <col min="276" max="276" width="4.28515625" style="320" customWidth="1"/>
    <col min="277" max="277" width="4.140625" style="320" customWidth="1"/>
    <col min="278" max="279" width="3.85546875" style="320" customWidth="1"/>
    <col min="280" max="280" width="2.5703125" style="320" customWidth="1"/>
    <col min="281" max="281" width="1" style="320" customWidth="1"/>
    <col min="282" max="285" width="0" style="320" hidden="1" customWidth="1"/>
    <col min="286" max="302" width="5.28515625" style="320" customWidth="1"/>
    <col min="303" max="513" width="9.140625" style="320"/>
    <col min="514" max="514" width="1" style="320" customWidth="1"/>
    <col min="515" max="515" width="2.42578125" style="320" customWidth="1"/>
    <col min="516" max="516" width="2" style="320" customWidth="1"/>
    <col min="517" max="517" width="24.42578125" style="320" customWidth="1"/>
    <col min="518" max="520" width="3.85546875" style="320" customWidth="1"/>
    <col min="521" max="521" width="4" style="320" customWidth="1"/>
    <col min="522" max="522" width="4.140625" style="320" customWidth="1"/>
    <col min="523" max="525" width="3.85546875" style="320" customWidth="1"/>
    <col min="526" max="527" width="4.140625" style="320" customWidth="1"/>
    <col min="528" max="531" width="3.85546875" style="320" customWidth="1"/>
    <col min="532" max="532" width="4.28515625" style="320" customWidth="1"/>
    <col min="533" max="533" width="4.140625" style="320" customWidth="1"/>
    <col min="534" max="535" width="3.85546875" style="320" customWidth="1"/>
    <col min="536" max="536" width="2.5703125" style="320" customWidth="1"/>
    <col min="537" max="537" width="1" style="320" customWidth="1"/>
    <col min="538" max="541" width="0" style="320" hidden="1" customWidth="1"/>
    <col min="542" max="558" width="5.28515625" style="320" customWidth="1"/>
    <col min="559" max="769" width="9.140625" style="320"/>
    <col min="770" max="770" width="1" style="320" customWidth="1"/>
    <col min="771" max="771" width="2.42578125" style="320" customWidth="1"/>
    <col min="772" max="772" width="2" style="320" customWidth="1"/>
    <col min="773" max="773" width="24.42578125" style="320" customWidth="1"/>
    <col min="774" max="776" width="3.85546875" style="320" customWidth="1"/>
    <col min="777" max="777" width="4" style="320" customWidth="1"/>
    <col min="778" max="778" width="4.140625" style="320" customWidth="1"/>
    <col min="779" max="781" width="3.85546875" style="320" customWidth="1"/>
    <col min="782" max="783" width="4.140625" style="320" customWidth="1"/>
    <col min="784" max="787" width="3.85546875" style="320" customWidth="1"/>
    <col min="788" max="788" width="4.28515625" style="320" customWidth="1"/>
    <col min="789" max="789" width="4.140625" style="320" customWidth="1"/>
    <col min="790" max="791" width="3.85546875" style="320" customWidth="1"/>
    <col min="792" max="792" width="2.5703125" style="320" customWidth="1"/>
    <col min="793" max="793" width="1" style="320" customWidth="1"/>
    <col min="794" max="797" width="0" style="320" hidden="1" customWidth="1"/>
    <col min="798" max="814" width="5.28515625" style="320" customWidth="1"/>
    <col min="815" max="1025" width="9.140625" style="320"/>
    <col min="1026" max="1026" width="1" style="320" customWidth="1"/>
    <col min="1027" max="1027" width="2.42578125" style="320" customWidth="1"/>
    <col min="1028" max="1028" width="2" style="320" customWidth="1"/>
    <col min="1029" max="1029" width="24.42578125" style="320" customWidth="1"/>
    <col min="1030" max="1032" width="3.85546875" style="320" customWidth="1"/>
    <col min="1033" max="1033" width="4" style="320" customWidth="1"/>
    <col min="1034" max="1034" width="4.140625" style="320" customWidth="1"/>
    <col min="1035" max="1037" width="3.85546875" style="320" customWidth="1"/>
    <col min="1038" max="1039" width="4.140625" style="320" customWidth="1"/>
    <col min="1040" max="1043" width="3.85546875" style="320" customWidth="1"/>
    <col min="1044" max="1044" width="4.28515625" style="320" customWidth="1"/>
    <col min="1045" max="1045" width="4.140625" style="320" customWidth="1"/>
    <col min="1046" max="1047" width="3.85546875" style="320" customWidth="1"/>
    <col min="1048" max="1048" width="2.5703125" style="320" customWidth="1"/>
    <col min="1049" max="1049" width="1" style="320" customWidth="1"/>
    <col min="1050" max="1053" width="0" style="320" hidden="1" customWidth="1"/>
    <col min="1054" max="1070" width="5.28515625" style="320" customWidth="1"/>
    <col min="1071" max="1281" width="9.140625" style="320"/>
    <col min="1282" max="1282" width="1" style="320" customWidth="1"/>
    <col min="1283" max="1283" width="2.42578125" style="320" customWidth="1"/>
    <col min="1284" max="1284" width="2" style="320" customWidth="1"/>
    <col min="1285" max="1285" width="24.42578125" style="320" customWidth="1"/>
    <col min="1286" max="1288" width="3.85546875" style="320" customWidth="1"/>
    <col min="1289" max="1289" width="4" style="320" customWidth="1"/>
    <col min="1290" max="1290" width="4.140625" style="320" customWidth="1"/>
    <col min="1291" max="1293" width="3.85546875" style="320" customWidth="1"/>
    <col min="1294" max="1295" width="4.140625" style="320" customWidth="1"/>
    <col min="1296" max="1299" width="3.85546875" style="320" customWidth="1"/>
    <col min="1300" max="1300" width="4.28515625" style="320" customWidth="1"/>
    <col min="1301" max="1301" width="4.140625" style="320" customWidth="1"/>
    <col min="1302" max="1303" width="3.85546875" style="320" customWidth="1"/>
    <col min="1304" max="1304" width="2.5703125" style="320" customWidth="1"/>
    <col min="1305" max="1305" width="1" style="320" customWidth="1"/>
    <col min="1306" max="1309" width="0" style="320" hidden="1" customWidth="1"/>
    <col min="1310" max="1326" width="5.28515625" style="320" customWidth="1"/>
    <col min="1327" max="1537" width="9.140625" style="320"/>
    <col min="1538" max="1538" width="1" style="320" customWidth="1"/>
    <col min="1539" max="1539" width="2.42578125" style="320" customWidth="1"/>
    <col min="1540" max="1540" width="2" style="320" customWidth="1"/>
    <col min="1541" max="1541" width="24.42578125" style="320" customWidth="1"/>
    <col min="1542" max="1544" width="3.85546875" style="320" customWidth="1"/>
    <col min="1545" max="1545" width="4" style="320" customWidth="1"/>
    <col min="1546" max="1546" width="4.140625" style="320" customWidth="1"/>
    <col min="1547" max="1549" width="3.85546875" style="320" customWidth="1"/>
    <col min="1550" max="1551" width="4.140625" style="320" customWidth="1"/>
    <col min="1552" max="1555" width="3.85546875" style="320" customWidth="1"/>
    <col min="1556" max="1556" width="4.28515625" style="320" customWidth="1"/>
    <col min="1557" max="1557" width="4.140625" style="320" customWidth="1"/>
    <col min="1558" max="1559" width="3.85546875" style="320" customWidth="1"/>
    <col min="1560" max="1560" width="2.5703125" style="320" customWidth="1"/>
    <col min="1561" max="1561" width="1" style="320" customWidth="1"/>
    <col min="1562" max="1565" width="0" style="320" hidden="1" customWidth="1"/>
    <col min="1566" max="1582" width="5.28515625" style="320" customWidth="1"/>
    <col min="1583" max="1793" width="9.140625" style="320"/>
    <col min="1794" max="1794" width="1" style="320" customWidth="1"/>
    <col min="1795" max="1795" width="2.42578125" style="320" customWidth="1"/>
    <col min="1796" max="1796" width="2" style="320" customWidth="1"/>
    <col min="1797" max="1797" width="24.42578125" style="320" customWidth="1"/>
    <col min="1798" max="1800" width="3.85546875" style="320" customWidth="1"/>
    <col min="1801" max="1801" width="4" style="320" customWidth="1"/>
    <col min="1802" max="1802" width="4.140625" style="320" customWidth="1"/>
    <col min="1803" max="1805" width="3.85546875" style="320" customWidth="1"/>
    <col min="1806" max="1807" width="4.140625" style="320" customWidth="1"/>
    <col min="1808" max="1811" width="3.85546875" style="320" customWidth="1"/>
    <col min="1812" max="1812" width="4.28515625" style="320" customWidth="1"/>
    <col min="1813" max="1813" width="4.140625" style="320" customWidth="1"/>
    <col min="1814" max="1815" width="3.85546875" style="320" customWidth="1"/>
    <col min="1816" max="1816" width="2.5703125" style="320" customWidth="1"/>
    <col min="1817" max="1817" width="1" style="320" customWidth="1"/>
    <col min="1818" max="1821" width="0" style="320" hidden="1" customWidth="1"/>
    <col min="1822" max="1838" width="5.28515625" style="320" customWidth="1"/>
    <col min="1839" max="2049" width="9.140625" style="320"/>
    <col min="2050" max="2050" width="1" style="320" customWidth="1"/>
    <col min="2051" max="2051" width="2.42578125" style="320" customWidth="1"/>
    <col min="2052" max="2052" width="2" style="320" customWidth="1"/>
    <col min="2053" max="2053" width="24.42578125" style="320" customWidth="1"/>
    <col min="2054" max="2056" width="3.85546875" style="320" customWidth="1"/>
    <col min="2057" max="2057" width="4" style="320" customWidth="1"/>
    <col min="2058" max="2058" width="4.140625" style="320" customWidth="1"/>
    <col min="2059" max="2061" width="3.85546875" style="320" customWidth="1"/>
    <col min="2062" max="2063" width="4.140625" style="320" customWidth="1"/>
    <col min="2064" max="2067" width="3.85546875" style="320" customWidth="1"/>
    <col min="2068" max="2068" width="4.28515625" style="320" customWidth="1"/>
    <col min="2069" max="2069" width="4.140625" style="320" customWidth="1"/>
    <col min="2070" max="2071" width="3.85546875" style="320" customWidth="1"/>
    <col min="2072" max="2072" width="2.5703125" style="320" customWidth="1"/>
    <col min="2073" max="2073" width="1" style="320" customWidth="1"/>
    <col min="2074" max="2077" width="0" style="320" hidden="1" customWidth="1"/>
    <col min="2078" max="2094" width="5.28515625" style="320" customWidth="1"/>
    <col min="2095" max="2305" width="9.140625" style="320"/>
    <col min="2306" max="2306" width="1" style="320" customWidth="1"/>
    <col min="2307" max="2307" width="2.42578125" style="320" customWidth="1"/>
    <col min="2308" max="2308" width="2" style="320" customWidth="1"/>
    <col min="2309" max="2309" width="24.42578125" style="320" customWidth="1"/>
    <col min="2310" max="2312" width="3.85546875" style="320" customWidth="1"/>
    <col min="2313" max="2313" width="4" style="320" customWidth="1"/>
    <col min="2314" max="2314" width="4.140625" style="320" customWidth="1"/>
    <col min="2315" max="2317" width="3.85546875" style="320" customWidth="1"/>
    <col min="2318" max="2319" width="4.140625" style="320" customWidth="1"/>
    <col min="2320" max="2323" width="3.85546875" style="320" customWidth="1"/>
    <col min="2324" max="2324" width="4.28515625" style="320" customWidth="1"/>
    <col min="2325" max="2325" width="4.140625" style="320" customWidth="1"/>
    <col min="2326" max="2327" width="3.85546875" style="320" customWidth="1"/>
    <col min="2328" max="2328" width="2.5703125" style="320" customWidth="1"/>
    <col min="2329" max="2329" width="1" style="320" customWidth="1"/>
    <col min="2330" max="2333" width="0" style="320" hidden="1" customWidth="1"/>
    <col min="2334" max="2350" width="5.28515625" style="320" customWidth="1"/>
    <col min="2351" max="2561" width="9.140625" style="320"/>
    <col min="2562" max="2562" width="1" style="320" customWidth="1"/>
    <col min="2563" max="2563" width="2.42578125" style="320" customWidth="1"/>
    <col min="2564" max="2564" width="2" style="320" customWidth="1"/>
    <col min="2565" max="2565" width="24.42578125" style="320" customWidth="1"/>
    <col min="2566" max="2568" width="3.85546875" style="320" customWidth="1"/>
    <col min="2569" max="2569" width="4" style="320" customWidth="1"/>
    <col min="2570" max="2570" width="4.140625" style="320" customWidth="1"/>
    <col min="2571" max="2573" width="3.85546875" style="320" customWidth="1"/>
    <col min="2574" max="2575" width="4.140625" style="320" customWidth="1"/>
    <col min="2576" max="2579" width="3.85546875" style="320" customWidth="1"/>
    <col min="2580" max="2580" width="4.28515625" style="320" customWidth="1"/>
    <col min="2581" max="2581" width="4.140625" style="320" customWidth="1"/>
    <col min="2582" max="2583" width="3.85546875" style="320" customWidth="1"/>
    <col min="2584" max="2584" width="2.5703125" style="320" customWidth="1"/>
    <col min="2585" max="2585" width="1" style="320" customWidth="1"/>
    <col min="2586" max="2589" width="0" style="320" hidden="1" customWidth="1"/>
    <col min="2590" max="2606" width="5.28515625" style="320" customWidth="1"/>
    <col min="2607" max="2817" width="9.140625" style="320"/>
    <col min="2818" max="2818" width="1" style="320" customWidth="1"/>
    <col min="2819" max="2819" width="2.42578125" style="320" customWidth="1"/>
    <col min="2820" max="2820" width="2" style="320" customWidth="1"/>
    <col min="2821" max="2821" width="24.42578125" style="320" customWidth="1"/>
    <col min="2822" max="2824" width="3.85546875" style="320" customWidth="1"/>
    <col min="2825" max="2825" width="4" style="320" customWidth="1"/>
    <col min="2826" max="2826" width="4.140625" style="320" customWidth="1"/>
    <col min="2827" max="2829" width="3.85546875" style="320" customWidth="1"/>
    <col min="2830" max="2831" width="4.140625" style="320" customWidth="1"/>
    <col min="2832" max="2835" width="3.85546875" style="320" customWidth="1"/>
    <col min="2836" max="2836" width="4.28515625" style="320" customWidth="1"/>
    <col min="2837" max="2837" width="4.140625" style="320" customWidth="1"/>
    <col min="2838" max="2839" width="3.85546875" style="320" customWidth="1"/>
    <col min="2840" max="2840" width="2.5703125" style="320" customWidth="1"/>
    <col min="2841" max="2841" width="1" style="320" customWidth="1"/>
    <col min="2842" max="2845" width="0" style="320" hidden="1" customWidth="1"/>
    <col min="2846" max="2862" width="5.28515625" style="320" customWidth="1"/>
    <col min="2863" max="3073" width="9.140625" style="320"/>
    <col min="3074" max="3074" width="1" style="320" customWidth="1"/>
    <col min="3075" max="3075" width="2.42578125" style="320" customWidth="1"/>
    <col min="3076" max="3076" width="2" style="320" customWidth="1"/>
    <col min="3077" max="3077" width="24.42578125" style="320" customWidth="1"/>
    <col min="3078" max="3080" width="3.85546875" style="320" customWidth="1"/>
    <col min="3081" max="3081" width="4" style="320" customWidth="1"/>
    <col min="3082" max="3082" width="4.140625" style="320" customWidth="1"/>
    <col min="3083" max="3085" width="3.85546875" style="320" customWidth="1"/>
    <col min="3086" max="3087" width="4.140625" style="320" customWidth="1"/>
    <col min="3088" max="3091" width="3.85546875" style="320" customWidth="1"/>
    <col min="3092" max="3092" width="4.28515625" style="320" customWidth="1"/>
    <col min="3093" max="3093" width="4.140625" style="320" customWidth="1"/>
    <col min="3094" max="3095" width="3.85546875" style="320" customWidth="1"/>
    <col min="3096" max="3096" width="2.5703125" style="320" customWidth="1"/>
    <col min="3097" max="3097" width="1" style="320" customWidth="1"/>
    <col min="3098" max="3101" width="0" style="320" hidden="1" customWidth="1"/>
    <col min="3102" max="3118" width="5.28515625" style="320" customWidth="1"/>
    <col min="3119" max="3329" width="9.140625" style="320"/>
    <col min="3330" max="3330" width="1" style="320" customWidth="1"/>
    <col min="3331" max="3331" width="2.42578125" style="320" customWidth="1"/>
    <col min="3332" max="3332" width="2" style="320" customWidth="1"/>
    <col min="3333" max="3333" width="24.42578125" style="320" customWidth="1"/>
    <col min="3334" max="3336" width="3.85546875" style="320" customWidth="1"/>
    <col min="3337" max="3337" width="4" style="320" customWidth="1"/>
    <col min="3338" max="3338" width="4.140625" style="320" customWidth="1"/>
    <col min="3339" max="3341" width="3.85546875" style="320" customWidth="1"/>
    <col min="3342" max="3343" width="4.140625" style="320" customWidth="1"/>
    <col min="3344" max="3347" width="3.85546875" style="320" customWidth="1"/>
    <col min="3348" max="3348" width="4.28515625" style="320" customWidth="1"/>
    <col min="3349" max="3349" width="4.140625" style="320" customWidth="1"/>
    <col min="3350" max="3351" width="3.85546875" style="320" customWidth="1"/>
    <col min="3352" max="3352" width="2.5703125" style="320" customWidth="1"/>
    <col min="3353" max="3353" width="1" style="320" customWidth="1"/>
    <col min="3354" max="3357" width="0" style="320" hidden="1" customWidth="1"/>
    <col min="3358" max="3374" width="5.28515625" style="320" customWidth="1"/>
    <col min="3375" max="3585" width="9.140625" style="320"/>
    <col min="3586" max="3586" width="1" style="320" customWidth="1"/>
    <col min="3587" max="3587" width="2.42578125" style="320" customWidth="1"/>
    <col min="3588" max="3588" width="2" style="320" customWidth="1"/>
    <col min="3589" max="3589" width="24.42578125" style="320" customWidth="1"/>
    <col min="3590" max="3592" width="3.85546875" style="320" customWidth="1"/>
    <col min="3593" max="3593" width="4" style="320" customWidth="1"/>
    <col min="3594" max="3594" width="4.140625" style="320" customWidth="1"/>
    <col min="3595" max="3597" width="3.85546875" style="320" customWidth="1"/>
    <col min="3598" max="3599" width="4.140625" style="320" customWidth="1"/>
    <col min="3600" max="3603" width="3.85546875" style="320" customWidth="1"/>
    <col min="3604" max="3604" width="4.28515625" style="320" customWidth="1"/>
    <col min="3605" max="3605" width="4.140625" style="320" customWidth="1"/>
    <col min="3606" max="3607" width="3.85546875" style="320" customWidth="1"/>
    <col min="3608" max="3608" width="2.5703125" style="320" customWidth="1"/>
    <col min="3609" max="3609" width="1" style="320" customWidth="1"/>
    <col min="3610" max="3613" width="0" style="320" hidden="1" customWidth="1"/>
    <col min="3614" max="3630" width="5.28515625" style="320" customWidth="1"/>
    <col min="3631" max="3841" width="9.140625" style="320"/>
    <col min="3842" max="3842" width="1" style="320" customWidth="1"/>
    <col min="3843" max="3843" width="2.42578125" style="320" customWidth="1"/>
    <col min="3844" max="3844" width="2" style="320" customWidth="1"/>
    <col min="3845" max="3845" width="24.42578125" style="320" customWidth="1"/>
    <col min="3846" max="3848" width="3.85546875" style="320" customWidth="1"/>
    <col min="3849" max="3849" width="4" style="320" customWidth="1"/>
    <col min="3850" max="3850" width="4.140625" style="320" customWidth="1"/>
    <col min="3851" max="3853" width="3.85546875" style="320" customWidth="1"/>
    <col min="3854" max="3855" width="4.140625" style="320" customWidth="1"/>
    <col min="3856" max="3859" width="3.85546875" style="320" customWidth="1"/>
    <col min="3860" max="3860" width="4.28515625" style="320" customWidth="1"/>
    <col min="3861" max="3861" width="4.140625" style="320" customWidth="1"/>
    <col min="3862" max="3863" width="3.85546875" style="320" customWidth="1"/>
    <col min="3864" max="3864" width="2.5703125" style="320" customWidth="1"/>
    <col min="3865" max="3865" width="1" style="320" customWidth="1"/>
    <col min="3866" max="3869" width="0" style="320" hidden="1" customWidth="1"/>
    <col min="3870" max="3886" width="5.28515625" style="320" customWidth="1"/>
    <col min="3887" max="4097" width="9.140625" style="320"/>
    <col min="4098" max="4098" width="1" style="320" customWidth="1"/>
    <col min="4099" max="4099" width="2.42578125" style="320" customWidth="1"/>
    <col min="4100" max="4100" width="2" style="320" customWidth="1"/>
    <col min="4101" max="4101" width="24.42578125" style="320" customWidth="1"/>
    <col min="4102" max="4104" width="3.85546875" style="320" customWidth="1"/>
    <col min="4105" max="4105" width="4" style="320" customWidth="1"/>
    <col min="4106" max="4106" width="4.140625" style="320" customWidth="1"/>
    <col min="4107" max="4109" width="3.85546875" style="320" customWidth="1"/>
    <col min="4110" max="4111" width="4.140625" style="320" customWidth="1"/>
    <col min="4112" max="4115" width="3.85546875" style="320" customWidth="1"/>
    <col min="4116" max="4116" width="4.28515625" style="320" customWidth="1"/>
    <col min="4117" max="4117" width="4.140625" style="320" customWidth="1"/>
    <col min="4118" max="4119" width="3.85546875" style="320" customWidth="1"/>
    <col min="4120" max="4120" width="2.5703125" style="320" customWidth="1"/>
    <col min="4121" max="4121" width="1" style="320" customWidth="1"/>
    <col min="4122" max="4125" width="0" style="320" hidden="1" customWidth="1"/>
    <col min="4126" max="4142" width="5.28515625" style="320" customWidth="1"/>
    <col min="4143" max="4353" width="9.140625" style="320"/>
    <col min="4354" max="4354" width="1" style="320" customWidth="1"/>
    <col min="4355" max="4355" width="2.42578125" style="320" customWidth="1"/>
    <col min="4356" max="4356" width="2" style="320" customWidth="1"/>
    <col min="4357" max="4357" width="24.42578125" style="320" customWidth="1"/>
    <col min="4358" max="4360" width="3.85546875" style="320" customWidth="1"/>
    <col min="4361" max="4361" width="4" style="320" customWidth="1"/>
    <col min="4362" max="4362" width="4.140625" style="320" customWidth="1"/>
    <col min="4363" max="4365" width="3.85546875" style="320" customWidth="1"/>
    <col min="4366" max="4367" width="4.140625" style="320" customWidth="1"/>
    <col min="4368" max="4371" width="3.85546875" style="320" customWidth="1"/>
    <col min="4372" max="4372" width="4.28515625" style="320" customWidth="1"/>
    <col min="4373" max="4373" width="4.140625" style="320" customWidth="1"/>
    <col min="4374" max="4375" width="3.85546875" style="320" customWidth="1"/>
    <col min="4376" max="4376" width="2.5703125" style="320" customWidth="1"/>
    <col min="4377" max="4377" width="1" style="320" customWidth="1"/>
    <col min="4378" max="4381" width="0" style="320" hidden="1" customWidth="1"/>
    <col min="4382" max="4398" width="5.28515625" style="320" customWidth="1"/>
    <col min="4399" max="4609" width="9.140625" style="320"/>
    <col min="4610" max="4610" width="1" style="320" customWidth="1"/>
    <col min="4611" max="4611" width="2.42578125" style="320" customWidth="1"/>
    <col min="4612" max="4612" width="2" style="320" customWidth="1"/>
    <col min="4613" max="4613" width="24.42578125" style="320" customWidth="1"/>
    <col min="4614" max="4616" width="3.85546875" style="320" customWidth="1"/>
    <col min="4617" max="4617" width="4" style="320" customWidth="1"/>
    <col min="4618" max="4618" width="4.140625" style="320" customWidth="1"/>
    <col min="4619" max="4621" width="3.85546875" style="320" customWidth="1"/>
    <col min="4622" max="4623" width="4.140625" style="320" customWidth="1"/>
    <col min="4624" max="4627" width="3.85546875" style="320" customWidth="1"/>
    <col min="4628" max="4628" width="4.28515625" style="320" customWidth="1"/>
    <col min="4629" max="4629" width="4.140625" style="320" customWidth="1"/>
    <col min="4630" max="4631" width="3.85546875" style="320" customWidth="1"/>
    <col min="4632" max="4632" width="2.5703125" style="320" customWidth="1"/>
    <col min="4633" max="4633" width="1" style="320" customWidth="1"/>
    <col min="4634" max="4637" width="0" style="320" hidden="1" customWidth="1"/>
    <col min="4638" max="4654" width="5.28515625" style="320" customWidth="1"/>
    <col min="4655" max="4865" width="9.140625" style="320"/>
    <col min="4866" max="4866" width="1" style="320" customWidth="1"/>
    <col min="4867" max="4867" width="2.42578125" style="320" customWidth="1"/>
    <col min="4868" max="4868" width="2" style="320" customWidth="1"/>
    <col min="4869" max="4869" width="24.42578125" style="320" customWidth="1"/>
    <col min="4870" max="4872" width="3.85546875" style="320" customWidth="1"/>
    <col min="4873" max="4873" width="4" style="320" customWidth="1"/>
    <col min="4874" max="4874" width="4.140625" style="320" customWidth="1"/>
    <col min="4875" max="4877" width="3.85546875" style="320" customWidth="1"/>
    <col min="4878" max="4879" width="4.140625" style="320" customWidth="1"/>
    <col min="4880" max="4883" width="3.85546875" style="320" customWidth="1"/>
    <col min="4884" max="4884" width="4.28515625" style="320" customWidth="1"/>
    <col min="4885" max="4885" width="4.140625" style="320" customWidth="1"/>
    <col min="4886" max="4887" width="3.85546875" style="320" customWidth="1"/>
    <col min="4888" max="4888" width="2.5703125" style="320" customWidth="1"/>
    <col min="4889" max="4889" width="1" style="320" customWidth="1"/>
    <col min="4890" max="4893" width="0" style="320" hidden="1" customWidth="1"/>
    <col min="4894" max="4910" width="5.28515625" style="320" customWidth="1"/>
    <col min="4911" max="5121" width="9.140625" style="320"/>
    <col min="5122" max="5122" width="1" style="320" customWidth="1"/>
    <col min="5123" max="5123" width="2.42578125" style="320" customWidth="1"/>
    <col min="5124" max="5124" width="2" style="320" customWidth="1"/>
    <col min="5125" max="5125" width="24.42578125" style="320" customWidth="1"/>
    <col min="5126" max="5128" width="3.85546875" style="320" customWidth="1"/>
    <col min="5129" max="5129" width="4" style="320" customWidth="1"/>
    <col min="5130" max="5130" width="4.140625" style="320" customWidth="1"/>
    <col min="5131" max="5133" width="3.85546875" style="320" customWidth="1"/>
    <col min="5134" max="5135" width="4.140625" style="320" customWidth="1"/>
    <col min="5136" max="5139" width="3.85546875" style="320" customWidth="1"/>
    <col min="5140" max="5140" width="4.28515625" style="320" customWidth="1"/>
    <col min="5141" max="5141" width="4.140625" style="320" customWidth="1"/>
    <col min="5142" max="5143" width="3.85546875" style="320" customWidth="1"/>
    <col min="5144" max="5144" width="2.5703125" style="320" customWidth="1"/>
    <col min="5145" max="5145" width="1" style="320" customWidth="1"/>
    <col min="5146" max="5149" width="0" style="320" hidden="1" customWidth="1"/>
    <col min="5150" max="5166" width="5.28515625" style="320" customWidth="1"/>
    <col min="5167" max="5377" width="9.140625" style="320"/>
    <col min="5378" max="5378" width="1" style="320" customWidth="1"/>
    <col min="5379" max="5379" width="2.42578125" style="320" customWidth="1"/>
    <col min="5380" max="5380" width="2" style="320" customWidth="1"/>
    <col min="5381" max="5381" width="24.42578125" style="320" customWidth="1"/>
    <col min="5382" max="5384" width="3.85546875" style="320" customWidth="1"/>
    <col min="5385" max="5385" width="4" style="320" customWidth="1"/>
    <col min="5386" max="5386" width="4.140625" style="320" customWidth="1"/>
    <col min="5387" max="5389" width="3.85546875" style="320" customWidth="1"/>
    <col min="5390" max="5391" width="4.140625" style="320" customWidth="1"/>
    <col min="5392" max="5395" width="3.85546875" style="320" customWidth="1"/>
    <col min="5396" max="5396" width="4.28515625" style="320" customWidth="1"/>
    <col min="5397" max="5397" width="4.140625" style="320" customWidth="1"/>
    <col min="5398" max="5399" width="3.85546875" style="320" customWidth="1"/>
    <col min="5400" max="5400" width="2.5703125" style="320" customWidth="1"/>
    <col min="5401" max="5401" width="1" style="320" customWidth="1"/>
    <col min="5402" max="5405" width="0" style="320" hidden="1" customWidth="1"/>
    <col min="5406" max="5422" width="5.28515625" style="320" customWidth="1"/>
    <col min="5423" max="5633" width="9.140625" style="320"/>
    <col min="5634" max="5634" width="1" style="320" customWidth="1"/>
    <col min="5635" max="5635" width="2.42578125" style="320" customWidth="1"/>
    <col min="5636" max="5636" width="2" style="320" customWidth="1"/>
    <col min="5637" max="5637" width="24.42578125" style="320" customWidth="1"/>
    <col min="5638" max="5640" width="3.85546875" style="320" customWidth="1"/>
    <col min="5641" max="5641" width="4" style="320" customWidth="1"/>
    <col min="5642" max="5642" width="4.140625" style="320" customWidth="1"/>
    <col min="5643" max="5645" width="3.85546875" style="320" customWidth="1"/>
    <col min="5646" max="5647" width="4.140625" style="320" customWidth="1"/>
    <col min="5648" max="5651" width="3.85546875" style="320" customWidth="1"/>
    <col min="5652" max="5652" width="4.28515625" style="320" customWidth="1"/>
    <col min="5653" max="5653" width="4.140625" style="320" customWidth="1"/>
    <col min="5654" max="5655" width="3.85546875" style="320" customWidth="1"/>
    <col min="5656" max="5656" width="2.5703125" style="320" customWidth="1"/>
    <col min="5657" max="5657" width="1" style="320" customWidth="1"/>
    <col min="5658" max="5661" width="0" style="320" hidden="1" customWidth="1"/>
    <col min="5662" max="5678" width="5.28515625" style="320" customWidth="1"/>
    <col min="5679" max="5889" width="9.140625" style="320"/>
    <col min="5890" max="5890" width="1" style="320" customWidth="1"/>
    <col min="5891" max="5891" width="2.42578125" style="320" customWidth="1"/>
    <col min="5892" max="5892" width="2" style="320" customWidth="1"/>
    <col min="5893" max="5893" width="24.42578125" style="320" customWidth="1"/>
    <col min="5894" max="5896" width="3.85546875" style="320" customWidth="1"/>
    <col min="5897" max="5897" width="4" style="320" customWidth="1"/>
    <col min="5898" max="5898" width="4.140625" style="320" customWidth="1"/>
    <col min="5899" max="5901" width="3.85546875" style="320" customWidth="1"/>
    <col min="5902" max="5903" width="4.140625" style="320" customWidth="1"/>
    <col min="5904" max="5907" width="3.85546875" style="320" customWidth="1"/>
    <col min="5908" max="5908" width="4.28515625" style="320" customWidth="1"/>
    <col min="5909" max="5909" width="4.140625" style="320" customWidth="1"/>
    <col min="5910" max="5911" width="3.85546875" style="320" customWidth="1"/>
    <col min="5912" max="5912" width="2.5703125" style="320" customWidth="1"/>
    <col min="5913" max="5913" width="1" style="320" customWidth="1"/>
    <col min="5914" max="5917" width="0" style="320" hidden="1" customWidth="1"/>
    <col min="5918" max="5934" width="5.28515625" style="320" customWidth="1"/>
    <col min="5935" max="6145" width="9.140625" style="320"/>
    <col min="6146" max="6146" width="1" style="320" customWidth="1"/>
    <col min="6147" max="6147" width="2.42578125" style="320" customWidth="1"/>
    <col min="6148" max="6148" width="2" style="320" customWidth="1"/>
    <col min="6149" max="6149" width="24.42578125" style="320" customWidth="1"/>
    <col min="6150" max="6152" width="3.85546875" style="320" customWidth="1"/>
    <col min="6153" max="6153" width="4" style="320" customWidth="1"/>
    <col min="6154" max="6154" width="4.140625" style="320" customWidth="1"/>
    <col min="6155" max="6157" width="3.85546875" style="320" customWidth="1"/>
    <col min="6158" max="6159" width="4.140625" style="320" customWidth="1"/>
    <col min="6160" max="6163" width="3.85546875" style="320" customWidth="1"/>
    <col min="6164" max="6164" width="4.28515625" style="320" customWidth="1"/>
    <col min="6165" max="6165" width="4.140625" style="320" customWidth="1"/>
    <col min="6166" max="6167" width="3.85546875" style="320" customWidth="1"/>
    <col min="6168" max="6168" width="2.5703125" style="320" customWidth="1"/>
    <col min="6169" max="6169" width="1" style="320" customWidth="1"/>
    <col min="6170" max="6173" width="0" style="320" hidden="1" customWidth="1"/>
    <col min="6174" max="6190" width="5.28515625" style="320" customWidth="1"/>
    <col min="6191" max="6401" width="9.140625" style="320"/>
    <col min="6402" max="6402" width="1" style="320" customWidth="1"/>
    <col min="6403" max="6403" width="2.42578125" style="320" customWidth="1"/>
    <col min="6404" max="6404" width="2" style="320" customWidth="1"/>
    <col min="6405" max="6405" width="24.42578125" style="320" customWidth="1"/>
    <col min="6406" max="6408" width="3.85546875" style="320" customWidth="1"/>
    <col min="6409" max="6409" width="4" style="320" customWidth="1"/>
    <col min="6410" max="6410" width="4.140625" style="320" customWidth="1"/>
    <col min="6411" max="6413" width="3.85546875" style="320" customWidth="1"/>
    <col min="6414" max="6415" width="4.140625" style="320" customWidth="1"/>
    <col min="6416" max="6419" width="3.85546875" style="320" customWidth="1"/>
    <col min="6420" max="6420" width="4.28515625" style="320" customWidth="1"/>
    <col min="6421" max="6421" width="4.140625" style="320" customWidth="1"/>
    <col min="6422" max="6423" width="3.85546875" style="320" customWidth="1"/>
    <col min="6424" max="6424" width="2.5703125" style="320" customWidth="1"/>
    <col min="6425" max="6425" width="1" style="320" customWidth="1"/>
    <col min="6426" max="6429" width="0" style="320" hidden="1" customWidth="1"/>
    <col min="6430" max="6446" width="5.28515625" style="320" customWidth="1"/>
    <col min="6447" max="6657" width="9.140625" style="320"/>
    <col min="6658" max="6658" width="1" style="320" customWidth="1"/>
    <col min="6659" max="6659" width="2.42578125" style="320" customWidth="1"/>
    <col min="6660" max="6660" width="2" style="320" customWidth="1"/>
    <col min="6661" max="6661" width="24.42578125" style="320" customWidth="1"/>
    <col min="6662" max="6664" width="3.85546875" style="320" customWidth="1"/>
    <col min="6665" max="6665" width="4" style="320" customWidth="1"/>
    <col min="6666" max="6666" width="4.140625" style="320" customWidth="1"/>
    <col min="6667" max="6669" width="3.85546875" style="320" customWidth="1"/>
    <col min="6670" max="6671" width="4.140625" style="320" customWidth="1"/>
    <col min="6672" max="6675" width="3.85546875" style="320" customWidth="1"/>
    <col min="6676" max="6676" width="4.28515625" style="320" customWidth="1"/>
    <col min="6677" max="6677" width="4.140625" style="320" customWidth="1"/>
    <col min="6678" max="6679" width="3.85546875" style="320" customWidth="1"/>
    <col min="6680" max="6680" width="2.5703125" style="320" customWidth="1"/>
    <col min="6681" max="6681" width="1" style="320" customWidth="1"/>
    <col min="6682" max="6685" width="0" style="320" hidden="1" customWidth="1"/>
    <col min="6686" max="6702" width="5.28515625" style="320" customWidth="1"/>
    <col min="6703" max="6913" width="9.140625" style="320"/>
    <col min="6914" max="6914" width="1" style="320" customWidth="1"/>
    <col min="6915" max="6915" width="2.42578125" style="320" customWidth="1"/>
    <col min="6916" max="6916" width="2" style="320" customWidth="1"/>
    <col min="6917" max="6917" width="24.42578125" style="320" customWidth="1"/>
    <col min="6918" max="6920" width="3.85546875" style="320" customWidth="1"/>
    <col min="6921" max="6921" width="4" style="320" customWidth="1"/>
    <col min="6922" max="6922" width="4.140625" style="320" customWidth="1"/>
    <col min="6923" max="6925" width="3.85546875" style="320" customWidth="1"/>
    <col min="6926" max="6927" width="4.140625" style="320" customWidth="1"/>
    <col min="6928" max="6931" width="3.85546875" style="320" customWidth="1"/>
    <col min="6932" max="6932" width="4.28515625" style="320" customWidth="1"/>
    <col min="6933" max="6933" width="4.140625" style="320" customWidth="1"/>
    <col min="6934" max="6935" width="3.85546875" style="320" customWidth="1"/>
    <col min="6936" max="6936" width="2.5703125" style="320" customWidth="1"/>
    <col min="6937" max="6937" width="1" style="320" customWidth="1"/>
    <col min="6938" max="6941" width="0" style="320" hidden="1" customWidth="1"/>
    <col min="6942" max="6958" width="5.28515625" style="320" customWidth="1"/>
    <col min="6959" max="7169" width="9.140625" style="320"/>
    <col min="7170" max="7170" width="1" style="320" customWidth="1"/>
    <col min="7171" max="7171" width="2.42578125" style="320" customWidth="1"/>
    <col min="7172" max="7172" width="2" style="320" customWidth="1"/>
    <col min="7173" max="7173" width="24.42578125" style="320" customWidth="1"/>
    <col min="7174" max="7176" width="3.85546875" style="320" customWidth="1"/>
    <col min="7177" max="7177" width="4" style="320" customWidth="1"/>
    <col min="7178" max="7178" width="4.140625" style="320" customWidth="1"/>
    <col min="7179" max="7181" width="3.85546875" style="320" customWidth="1"/>
    <col min="7182" max="7183" width="4.140625" style="320" customWidth="1"/>
    <col min="7184" max="7187" width="3.85546875" style="320" customWidth="1"/>
    <col min="7188" max="7188" width="4.28515625" style="320" customWidth="1"/>
    <col min="7189" max="7189" width="4.140625" style="320" customWidth="1"/>
    <col min="7190" max="7191" width="3.85546875" style="320" customWidth="1"/>
    <col min="7192" max="7192" width="2.5703125" style="320" customWidth="1"/>
    <col min="7193" max="7193" width="1" style="320" customWidth="1"/>
    <col min="7194" max="7197" width="0" style="320" hidden="1" customWidth="1"/>
    <col min="7198" max="7214" width="5.28515625" style="320" customWidth="1"/>
    <col min="7215" max="7425" width="9.140625" style="320"/>
    <col min="7426" max="7426" width="1" style="320" customWidth="1"/>
    <col min="7427" max="7427" width="2.42578125" style="320" customWidth="1"/>
    <col min="7428" max="7428" width="2" style="320" customWidth="1"/>
    <col min="7429" max="7429" width="24.42578125" style="320" customWidth="1"/>
    <col min="7430" max="7432" width="3.85546875" style="320" customWidth="1"/>
    <col min="7433" max="7433" width="4" style="320" customWidth="1"/>
    <col min="7434" max="7434" width="4.140625" style="320" customWidth="1"/>
    <col min="7435" max="7437" width="3.85546875" style="320" customWidth="1"/>
    <col min="7438" max="7439" width="4.140625" style="320" customWidth="1"/>
    <col min="7440" max="7443" width="3.85546875" style="320" customWidth="1"/>
    <col min="7444" max="7444" width="4.28515625" style="320" customWidth="1"/>
    <col min="7445" max="7445" width="4.140625" style="320" customWidth="1"/>
    <col min="7446" max="7447" width="3.85546875" style="320" customWidth="1"/>
    <col min="7448" max="7448" width="2.5703125" style="320" customWidth="1"/>
    <col min="7449" max="7449" width="1" style="320" customWidth="1"/>
    <col min="7450" max="7453" width="0" style="320" hidden="1" customWidth="1"/>
    <col min="7454" max="7470" width="5.28515625" style="320" customWidth="1"/>
    <col min="7471" max="7681" width="9.140625" style="320"/>
    <col min="7682" max="7682" width="1" style="320" customWidth="1"/>
    <col min="7683" max="7683" width="2.42578125" style="320" customWidth="1"/>
    <col min="7684" max="7684" width="2" style="320" customWidth="1"/>
    <col min="7685" max="7685" width="24.42578125" style="320" customWidth="1"/>
    <col min="7686" max="7688" width="3.85546875" style="320" customWidth="1"/>
    <col min="7689" max="7689" width="4" style="320" customWidth="1"/>
    <col min="7690" max="7690" width="4.140625" style="320" customWidth="1"/>
    <col min="7691" max="7693" width="3.85546875" style="320" customWidth="1"/>
    <col min="7694" max="7695" width="4.140625" style="320" customWidth="1"/>
    <col min="7696" max="7699" width="3.85546875" style="320" customWidth="1"/>
    <col min="7700" max="7700" width="4.28515625" style="320" customWidth="1"/>
    <col min="7701" max="7701" width="4.140625" style="320" customWidth="1"/>
    <col min="7702" max="7703" width="3.85546875" style="320" customWidth="1"/>
    <col min="7704" max="7704" width="2.5703125" style="320" customWidth="1"/>
    <col min="7705" max="7705" width="1" style="320" customWidth="1"/>
    <col min="7706" max="7709" width="0" style="320" hidden="1" customWidth="1"/>
    <col min="7710" max="7726" width="5.28515625" style="320" customWidth="1"/>
    <col min="7727" max="7937" width="9.140625" style="320"/>
    <col min="7938" max="7938" width="1" style="320" customWidth="1"/>
    <col min="7939" max="7939" width="2.42578125" style="320" customWidth="1"/>
    <col min="7940" max="7940" width="2" style="320" customWidth="1"/>
    <col min="7941" max="7941" width="24.42578125" style="320" customWidth="1"/>
    <col min="7942" max="7944" width="3.85546875" style="320" customWidth="1"/>
    <col min="7945" max="7945" width="4" style="320" customWidth="1"/>
    <col min="7946" max="7946" width="4.140625" style="320" customWidth="1"/>
    <col min="7947" max="7949" width="3.85546875" style="320" customWidth="1"/>
    <col min="7950" max="7951" width="4.140625" style="320" customWidth="1"/>
    <col min="7952" max="7955" width="3.85546875" style="320" customWidth="1"/>
    <col min="7956" max="7956" width="4.28515625" style="320" customWidth="1"/>
    <col min="7957" max="7957" width="4.140625" style="320" customWidth="1"/>
    <col min="7958" max="7959" width="3.85546875" style="320" customWidth="1"/>
    <col min="7960" max="7960" width="2.5703125" style="320" customWidth="1"/>
    <col min="7961" max="7961" width="1" style="320" customWidth="1"/>
    <col min="7962" max="7965" width="0" style="320" hidden="1" customWidth="1"/>
    <col min="7966" max="7982" width="5.28515625" style="320" customWidth="1"/>
    <col min="7983" max="8193" width="9.140625" style="320"/>
    <col min="8194" max="8194" width="1" style="320" customWidth="1"/>
    <col min="8195" max="8195" width="2.42578125" style="320" customWidth="1"/>
    <col min="8196" max="8196" width="2" style="320" customWidth="1"/>
    <col min="8197" max="8197" width="24.42578125" style="320" customWidth="1"/>
    <col min="8198" max="8200" width="3.85546875" style="320" customWidth="1"/>
    <col min="8201" max="8201" width="4" style="320" customWidth="1"/>
    <col min="8202" max="8202" width="4.140625" style="320" customWidth="1"/>
    <col min="8203" max="8205" width="3.85546875" style="320" customWidth="1"/>
    <col min="8206" max="8207" width="4.140625" style="320" customWidth="1"/>
    <col min="8208" max="8211" width="3.85546875" style="320" customWidth="1"/>
    <col min="8212" max="8212" width="4.28515625" style="320" customWidth="1"/>
    <col min="8213" max="8213" width="4.140625" style="320" customWidth="1"/>
    <col min="8214" max="8215" width="3.85546875" style="320" customWidth="1"/>
    <col min="8216" max="8216" width="2.5703125" style="320" customWidth="1"/>
    <col min="8217" max="8217" width="1" style="320" customWidth="1"/>
    <col min="8218" max="8221" width="0" style="320" hidden="1" customWidth="1"/>
    <col min="8222" max="8238" width="5.28515625" style="320" customWidth="1"/>
    <col min="8239" max="8449" width="9.140625" style="320"/>
    <col min="8450" max="8450" width="1" style="320" customWidth="1"/>
    <col min="8451" max="8451" width="2.42578125" style="320" customWidth="1"/>
    <col min="8452" max="8452" width="2" style="320" customWidth="1"/>
    <col min="8453" max="8453" width="24.42578125" style="320" customWidth="1"/>
    <col min="8454" max="8456" width="3.85546875" style="320" customWidth="1"/>
    <col min="8457" max="8457" width="4" style="320" customWidth="1"/>
    <col min="8458" max="8458" width="4.140625" style="320" customWidth="1"/>
    <col min="8459" max="8461" width="3.85546875" style="320" customWidth="1"/>
    <col min="8462" max="8463" width="4.140625" style="320" customWidth="1"/>
    <col min="8464" max="8467" width="3.85546875" style="320" customWidth="1"/>
    <col min="8468" max="8468" width="4.28515625" style="320" customWidth="1"/>
    <col min="8469" max="8469" width="4.140625" style="320" customWidth="1"/>
    <col min="8470" max="8471" width="3.85546875" style="320" customWidth="1"/>
    <col min="8472" max="8472" width="2.5703125" style="320" customWidth="1"/>
    <col min="8473" max="8473" width="1" style="320" customWidth="1"/>
    <col min="8474" max="8477" width="0" style="320" hidden="1" customWidth="1"/>
    <col min="8478" max="8494" width="5.28515625" style="320" customWidth="1"/>
    <col min="8495" max="8705" width="9.140625" style="320"/>
    <col min="8706" max="8706" width="1" style="320" customWidth="1"/>
    <col min="8707" max="8707" width="2.42578125" style="320" customWidth="1"/>
    <col min="8708" max="8708" width="2" style="320" customWidth="1"/>
    <col min="8709" max="8709" width="24.42578125" style="320" customWidth="1"/>
    <col min="8710" max="8712" width="3.85546875" style="320" customWidth="1"/>
    <col min="8713" max="8713" width="4" style="320" customWidth="1"/>
    <col min="8714" max="8714" width="4.140625" style="320" customWidth="1"/>
    <col min="8715" max="8717" width="3.85546875" style="320" customWidth="1"/>
    <col min="8718" max="8719" width="4.140625" style="320" customWidth="1"/>
    <col min="8720" max="8723" width="3.85546875" style="320" customWidth="1"/>
    <col min="8724" max="8724" width="4.28515625" style="320" customWidth="1"/>
    <col min="8725" max="8725" width="4.140625" style="320" customWidth="1"/>
    <col min="8726" max="8727" width="3.85546875" style="320" customWidth="1"/>
    <col min="8728" max="8728" width="2.5703125" style="320" customWidth="1"/>
    <col min="8729" max="8729" width="1" style="320" customWidth="1"/>
    <col min="8730" max="8733" width="0" style="320" hidden="1" customWidth="1"/>
    <col min="8734" max="8750" width="5.28515625" style="320" customWidth="1"/>
    <col min="8751" max="8961" width="9.140625" style="320"/>
    <col min="8962" max="8962" width="1" style="320" customWidth="1"/>
    <col min="8963" max="8963" width="2.42578125" style="320" customWidth="1"/>
    <col min="8964" max="8964" width="2" style="320" customWidth="1"/>
    <col min="8965" max="8965" width="24.42578125" style="320" customWidth="1"/>
    <col min="8966" max="8968" width="3.85546875" style="320" customWidth="1"/>
    <col min="8969" max="8969" width="4" style="320" customWidth="1"/>
    <col min="8970" max="8970" width="4.140625" style="320" customWidth="1"/>
    <col min="8971" max="8973" width="3.85546875" style="320" customWidth="1"/>
    <col min="8974" max="8975" width="4.140625" style="320" customWidth="1"/>
    <col min="8976" max="8979" width="3.85546875" style="320" customWidth="1"/>
    <col min="8980" max="8980" width="4.28515625" style="320" customWidth="1"/>
    <col min="8981" max="8981" width="4.140625" style="320" customWidth="1"/>
    <col min="8982" max="8983" width="3.85546875" style="320" customWidth="1"/>
    <col min="8984" max="8984" width="2.5703125" style="320" customWidth="1"/>
    <col min="8985" max="8985" width="1" style="320" customWidth="1"/>
    <col min="8986" max="8989" width="0" style="320" hidden="1" customWidth="1"/>
    <col min="8990" max="9006" width="5.28515625" style="320" customWidth="1"/>
    <col min="9007" max="9217" width="9.140625" style="320"/>
    <col min="9218" max="9218" width="1" style="320" customWidth="1"/>
    <col min="9219" max="9219" width="2.42578125" style="320" customWidth="1"/>
    <col min="9220" max="9220" width="2" style="320" customWidth="1"/>
    <col min="9221" max="9221" width="24.42578125" style="320" customWidth="1"/>
    <col min="9222" max="9224" width="3.85546875" style="320" customWidth="1"/>
    <col min="9225" max="9225" width="4" style="320" customWidth="1"/>
    <col min="9226" max="9226" width="4.140625" style="320" customWidth="1"/>
    <col min="9227" max="9229" width="3.85546875" style="320" customWidth="1"/>
    <col min="9230" max="9231" width="4.140625" style="320" customWidth="1"/>
    <col min="9232" max="9235" width="3.85546875" style="320" customWidth="1"/>
    <col min="9236" max="9236" width="4.28515625" style="320" customWidth="1"/>
    <col min="9237" max="9237" width="4.140625" style="320" customWidth="1"/>
    <col min="9238" max="9239" width="3.85546875" style="320" customWidth="1"/>
    <col min="9240" max="9240" width="2.5703125" style="320" customWidth="1"/>
    <col min="9241" max="9241" width="1" style="320" customWidth="1"/>
    <col min="9242" max="9245" width="0" style="320" hidden="1" customWidth="1"/>
    <col min="9246" max="9262" width="5.28515625" style="320" customWidth="1"/>
    <col min="9263" max="9473" width="9.140625" style="320"/>
    <col min="9474" max="9474" width="1" style="320" customWidth="1"/>
    <col min="9475" max="9475" width="2.42578125" style="320" customWidth="1"/>
    <col min="9476" max="9476" width="2" style="320" customWidth="1"/>
    <col min="9477" max="9477" width="24.42578125" style="320" customWidth="1"/>
    <col min="9478" max="9480" width="3.85546875" style="320" customWidth="1"/>
    <col min="9481" max="9481" width="4" style="320" customWidth="1"/>
    <col min="9482" max="9482" width="4.140625" style="320" customWidth="1"/>
    <col min="9483" max="9485" width="3.85546875" style="320" customWidth="1"/>
    <col min="9486" max="9487" width="4.140625" style="320" customWidth="1"/>
    <col min="9488" max="9491" width="3.85546875" style="320" customWidth="1"/>
    <col min="9492" max="9492" width="4.28515625" style="320" customWidth="1"/>
    <col min="9493" max="9493" width="4.140625" style="320" customWidth="1"/>
    <col min="9494" max="9495" width="3.85546875" style="320" customWidth="1"/>
    <col min="9496" max="9496" width="2.5703125" style="320" customWidth="1"/>
    <col min="9497" max="9497" width="1" style="320" customWidth="1"/>
    <col min="9498" max="9501" width="0" style="320" hidden="1" customWidth="1"/>
    <col min="9502" max="9518" width="5.28515625" style="320" customWidth="1"/>
    <col min="9519" max="9729" width="9.140625" style="320"/>
    <col min="9730" max="9730" width="1" style="320" customWidth="1"/>
    <col min="9731" max="9731" width="2.42578125" style="320" customWidth="1"/>
    <col min="9732" max="9732" width="2" style="320" customWidth="1"/>
    <col min="9733" max="9733" width="24.42578125" style="320" customWidth="1"/>
    <col min="9734" max="9736" width="3.85546875" style="320" customWidth="1"/>
    <col min="9737" max="9737" width="4" style="320" customWidth="1"/>
    <col min="9738" max="9738" width="4.140625" style="320" customWidth="1"/>
    <col min="9739" max="9741" width="3.85546875" style="320" customWidth="1"/>
    <col min="9742" max="9743" width="4.140625" style="320" customWidth="1"/>
    <col min="9744" max="9747" width="3.85546875" style="320" customWidth="1"/>
    <col min="9748" max="9748" width="4.28515625" style="320" customWidth="1"/>
    <col min="9749" max="9749" width="4.140625" style="320" customWidth="1"/>
    <col min="9750" max="9751" width="3.85546875" style="320" customWidth="1"/>
    <col min="9752" max="9752" width="2.5703125" style="320" customWidth="1"/>
    <col min="9753" max="9753" width="1" style="320" customWidth="1"/>
    <col min="9754" max="9757" width="0" style="320" hidden="1" customWidth="1"/>
    <col min="9758" max="9774" width="5.28515625" style="320" customWidth="1"/>
    <col min="9775" max="9985" width="9.140625" style="320"/>
    <col min="9986" max="9986" width="1" style="320" customWidth="1"/>
    <col min="9987" max="9987" width="2.42578125" style="320" customWidth="1"/>
    <col min="9988" max="9988" width="2" style="320" customWidth="1"/>
    <col min="9989" max="9989" width="24.42578125" style="320" customWidth="1"/>
    <col min="9990" max="9992" width="3.85546875" style="320" customWidth="1"/>
    <col min="9993" max="9993" width="4" style="320" customWidth="1"/>
    <col min="9994" max="9994" width="4.140625" style="320" customWidth="1"/>
    <col min="9995" max="9997" width="3.85546875" style="320" customWidth="1"/>
    <col min="9998" max="9999" width="4.140625" style="320" customWidth="1"/>
    <col min="10000" max="10003" width="3.85546875" style="320" customWidth="1"/>
    <col min="10004" max="10004" width="4.28515625" style="320" customWidth="1"/>
    <col min="10005" max="10005" width="4.140625" style="320" customWidth="1"/>
    <col min="10006" max="10007" width="3.85546875" style="320" customWidth="1"/>
    <col min="10008" max="10008" width="2.5703125" style="320" customWidth="1"/>
    <col min="10009" max="10009" width="1" style="320" customWidth="1"/>
    <col min="10010" max="10013" width="0" style="320" hidden="1" customWidth="1"/>
    <col min="10014" max="10030" width="5.28515625" style="320" customWidth="1"/>
    <col min="10031" max="10241" width="9.140625" style="320"/>
    <col min="10242" max="10242" width="1" style="320" customWidth="1"/>
    <col min="10243" max="10243" width="2.42578125" style="320" customWidth="1"/>
    <col min="10244" max="10244" width="2" style="320" customWidth="1"/>
    <col min="10245" max="10245" width="24.42578125" style="320" customWidth="1"/>
    <col min="10246" max="10248" width="3.85546875" style="320" customWidth="1"/>
    <col min="10249" max="10249" width="4" style="320" customWidth="1"/>
    <col min="10250" max="10250" width="4.140625" style="320" customWidth="1"/>
    <col min="10251" max="10253" width="3.85546875" style="320" customWidth="1"/>
    <col min="10254" max="10255" width="4.140625" style="320" customWidth="1"/>
    <col min="10256" max="10259" width="3.85546875" style="320" customWidth="1"/>
    <col min="10260" max="10260" width="4.28515625" style="320" customWidth="1"/>
    <col min="10261" max="10261" width="4.140625" style="320" customWidth="1"/>
    <col min="10262" max="10263" width="3.85546875" style="320" customWidth="1"/>
    <col min="10264" max="10264" width="2.5703125" style="320" customWidth="1"/>
    <col min="10265" max="10265" width="1" style="320" customWidth="1"/>
    <col min="10266" max="10269" width="0" style="320" hidden="1" customWidth="1"/>
    <col min="10270" max="10286" width="5.28515625" style="320" customWidth="1"/>
    <col min="10287" max="10497" width="9.140625" style="320"/>
    <col min="10498" max="10498" width="1" style="320" customWidth="1"/>
    <col min="10499" max="10499" width="2.42578125" style="320" customWidth="1"/>
    <col min="10500" max="10500" width="2" style="320" customWidth="1"/>
    <col min="10501" max="10501" width="24.42578125" style="320" customWidth="1"/>
    <col min="10502" max="10504" width="3.85546875" style="320" customWidth="1"/>
    <col min="10505" max="10505" width="4" style="320" customWidth="1"/>
    <col min="10506" max="10506" width="4.140625" style="320" customWidth="1"/>
    <col min="10507" max="10509" width="3.85546875" style="320" customWidth="1"/>
    <col min="10510" max="10511" width="4.140625" style="320" customWidth="1"/>
    <col min="10512" max="10515" width="3.85546875" style="320" customWidth="1"/>
    <col min="10516" max="10516" width="4.28515625" style="320" customWidth="1"/>
    <col min="10517" max="10517" width="4.140625" style="320" customWidth="1"/>
    <col min="10518" max="10519" width="3.85546875" style="320" customWidth="1"/>
    <col min="10520" max="10520" width="2.5703125" style="320" customWidth="1"/>
    <col min="10521" max="10521" width="1" style="320" customWidth="1"/>
    <col min="10522" max="10525" width="0" style="320" hidden="1" customWidth="1"/>
    <col min="10526" max="10542" width="5.28515625" style="320" customWidth="1"/>
    <col min="10543" max="10753" width="9.140625" style="320"/>
    <col min="10754" max="10754" width="1" style="320" customWidth="1"/>
    <col min="10755" max="10755" width="2.42578125" style="320" customWidth="1"/>
    <col min="10756" max="10756" width="2" style="320" customWidth="1"/>
    <col min="10757" max="10757" width="24.42578125" style="320" customWidth="1"/>
    <col min="10758" max="10760" width="3.85546875" style="320" customWidth="1"/>
    <col min="10761" max="10761" width="4" style="320" customWidth="1"/>
    <col min="10762" max="10762" width="4.140625" style="320" customWidth="1"/>
    <col min="10763" max="10765" width="3.85546875" style="320" customWidth="1"/>
    <col min="10766" max="10767" width="4.140625" style="320" customWidth="1"/>
    <col min="10768" max="10771" width="3.85546875" style="320" customWidth="1"/>
    <col min="10772" max="10772" width="4.28515625" style="320" customWidth="1"/>
    <col min="10773" max="10773" width="4.140625" style="320" customWidth="1"/>
    <col min="10774" max="10775" width="3.85546875" style="320" customWidth="1"/>
    <col min="10776" max="10776" width="2.5703125" style="320" customWidth="1"/>
    <col min="10777" max="10777" width="1" style="320" customWidth="1"/>
    <col min="10778" max="10781" width="0" style="320" hidden="1" customWidth="1"/>
    <col min="10782" max="10798" width="5.28515625" style="320" customWidth="1"/>
    <col min="10799" max="11009" width="9.140625" style="320"/>
    <col min="11010" max="11010" width="1" style="320" customWidth="1"/>
    <col min="11011" max="11011" width="2.42578125" style="320" customWidth="1"/>
    <col min="11012" max="11012" width="2" style="320" customWidth="1"/>
    <col min="11013" max="11013" width="24.42578125" style="320" customWidth="1"/>
    <col min="11014" max="11016" width="3.85546875" style="320" customWidth="1"/>
    <col min="11017" max="11017" width="4" style="320" customWidth="1"/>
    <col min="11018" max="11018" width="4.140625" style="320" customWidth="1"/>
    <col min="11019" max="11021" width="3.85546875" style="320" customWidth="1"/>
    <col min="11022" max="11023" width="4.140625" style="320" customWidth="1"/>
    <col min="11024" max="11027" width="3.85546875" style="320" customWidth="1"/>
    <col min="11028" max="11028" width="4.28515625" style="320" customWidth="1"/>
    <col min="11029" max="11029" width="4.140625" style="320" customWidth="1"/>
    <col min="11030" max="11031" width="3.85546875" style="320" customWidth="1"/>
    <col min="11032" max="11032" width="2.5703125" style="320" customWidth="1"/>
    <col min="11033" max="11033" width="1" style="320" customWidth="1"/>
    <col min="11034" max="11037" width="0" style="320" hidden="1" customWidth="1"/>
    <col min="11038" max="11054" width="5.28515625" style="320" customWidth="1"/>
    <col min="11055" max="11265" width="9.140625" style="320"/>
    <col min="11266" max="11266" width="1" style="320" customWidth="1"/>
    <col min="11267" max="11267" width="2.42578125" style="320" customWidth="1"/>
    <col min="11268" max="11268" width="2" style="320" customWidth="1"/>
    <col min="11269" max="11269" width="24.42578125" style="320" customWidth="1"/>
    <col min="11270" max="11272" width="3.85546875" style="320" customWidth="1"/>
    <col min="11273" max="11273" width="4" style="320" customWidth="1"/>
    <col min="11274" max="11274" width="4.140625" style="320" customWidth="1"/>
    <col min="11275" max="11277" width="3.85546875" style="320" customWidth="1"/>
    <col min="11278" max="11279" width="4.140625" style="320" customWidth="1"/>
    <col min="11280" max="11283" width="3.85546875" style="320" customWidth="1"/>
    <col min="11284" max="11284" width="4.28515625" style="320" customWidth="1"/>
    <col min="11285" max="11285" width="4.140625" style="320" customWidth="1"/>
    <col min="11286" max="11287" width="3.85546875" style="320" customWidth="1"/>
    <col min="11288" max="11288" width="2.5703125" style="320" customWidth="1"/>
    <col min="11289" max="11289" width="1" style="320" customWidth="1"/>
    <col min="11290" max="11293" width="0" style="320" hidden="1" customWidth="1"/>
    <col min="11294" max="11310" width="5.28515625" style="320" customWidth="1"/>
    <col min="11311" max="11521" width="9.140625" style="320"/>
    <col min="11522" max="11522" width="1" style="320" customWidth="1"/>
    <col min="11523" max="11523" width="2.42578125" style="320" customWidth="1"/>
    <col min="11524" max="11524" width="2" style="320" customWidth="1"/>
    <col min="11525" max="11525" width="24.42578125" style="320" customWidth="1"/>
    <col min="11526" max="11528" width="3.85546875" style="320" customWidth="1"/>
    <col min="11529" max="11529" width="4" style="320" customWidth="1"/>
    <col min="11530" max="11530" width="4.140625" style="320" customWidth="1"/>
    <col min="11531" max="11533" width="3.85546875" style="320" customWidth="1"/>
    <col min="11534" max="11535" width="4.140625" style="320" customWidth="1"/>
    <col min="11536" max="11539" width="3.85546875" style="320" customWidth="1"/>
    <col min="11540" max="11540" width="4.28515625" style="320" customWidth="1"/>
    <col min="11541" max="11541" width="4.140625" style="320" customWidth="1"/>
    <col min="11542" max="11543" width="3.85546875" style="320" customWidth="1"/>
    <col min="11544" max="11544" width="2.5703125" style="320" customWidth="1"/>
    <col min="11545" max="11545" width="1" style="320" customWidth="1"/>
    <col min="11546" max="11549" width="0" style="320" hidden="1" customWidth="1"/>
    <col min="11550" max="11566" width="5.28515625" style="320" customWidth="1"/>
    <col min="11567" max="11777" width="9.140625" style="320"/>
    <col min="11778" max="11778" width="1" style="320" customWidth="1"/>
    <col min="11779" max="11779" width="2.42578125" style="320" customWidth="1"/>
    <col min="11780" max="11780" width="2" style="320" customWidth="1"/>
    <col min="11781" max="11781" width="24.42578125" style="320" customWidth="1"/>
    <col min="11782" max="11784" width="3.85546875" style="320" customWidth="1"/>
    <col min="11785" max="11785" width="4" style="320" customWidth="1"/>
    <col min="11786" max="11786" width="4.140625" style="320" customWidth="1"/>
    <col min="11787" max="11789" width="3.85546875" style="320" customWidth="1"/>
    <col min="11790" max="11791" width="4.140625" style="320" customWidth="1"/>
    <col min="11792" max="11795" width="3.85546875" style="320" customWidth="1"/>
    <col min="11796" max="11796" width="4.28515625" style="320" customWidth="1"/>
    <col min="11797" max="11797" width="4.140625" style="320" customWidth="1"/>
    <col min="11798" max="11799" width="3.85546875" style="320" customWidth="1"/>
    <col min="11800" max="11800" width="2.5703125" style="320" customWidth="1"/>
    <col min="11801" max="11801" width="1" style="320" customWidth="1"/>
    <col min="11802" max="11805" width="0" style="320" hidden="1" customWidth="1"/>
    <col min="11806" max="11822" width="5.28515625" style="320" customWidth="1"/>
    <col min="11823" max="12033" width="9.140625" style="320"/>
    <col min="12034" max="12034" width="1" style="320" customWidth="1"/>
    <col min="12035" max="12035" width="2.42578125" style="320" customWidth="1"/>
    <col min="12036" max="12036" width="2" style="320" customWidth="1"/>
    <col min="12037" max="12037" width="24.42578125" style="320" customWidth="1"/>
    <col min="12038" max="12040" width="3.85546875" style="320" customWidth="1"/>
    <col min="12041" max="12041" width="4" style="320" customWidth="1"/>
    <col min="12042" max="12042" width="4.140625" style="320" customWidth="1"/>
    <col min="12043" max="12045" width="3.85546875" style="320" customWidth="1"/>
    <col min="12046" max="12047" width="4.140625" style="320" customWidth="1"/>
    <col min="12048" max="12051" width="3.85546875" style="320" customWidth="1"/>
    <col min="12052" max="12052" width="4.28515625" style="320" customWidth="1"/>
    <col min="12053" max="12053" width="4.140625" style="320" customWidth="1"/>
    <col min="12054" max="12055" width="3.85546875" style="320" customWidth="1"/>
    <col min="12056" max="12056" width="2.5703125" style="320" customWidth="1"/>
    <col min="12057" max="12057" width="1" style="320" customWidth="1"/>
    <col min="12058" max="12061" width="0" style="320" hidden="1" customWidth="1"/>
    <col min="12062" max="12078" width="5.28515625" style="320" customWidth="1"/>
    <col min="12079" max="12289" width="9.140625" style="320"/>
    <col min="12290" max="12290" width="1" style="320" customWidth="1"/>
    <col min="12291" max="12291" width="2.42578125" style="320" customWidth="1"/>
    <col min="12292" max="12292" width="2" style="320" customWidth="1"/>
    <col min="12293" max="12293" width="24.42578125" style="320" customWidth="1"/>
    <col min="12294" max="12296" width="3.85546875" style="320" customWidth="1"/>
    <col min="12297" max="12297" width="4" style="320" customWidth="1"/>
    <col min="12298" max="12298" width="4.140625" style="320" customWidth="1"/>
    <col min="12299" max="12301" width="3.85546875" style="320" customWidth="1"/>
    <col min="12302" max="12303" width="4.140625" style="320" customWidth="1"/>
    <col min="12304" max="12307" width="3.85546875" style="320" customWidth="1"/>
    <col min="12308" max="12308" width="4.28515625" style="320" customWidth="1"/>
    <col min="12309" max="12309" width="4.140625" style="320" customWidth="1"/>
    <col min="12310" max="12311" width="3.85546875" style="320" customWidth="1"/>
    <col min="12312" max="12312" width="2.5703125" style="320" customWidth="1"/>
    <col min="12313" max="12313" width="1" style="320" customWidth="1"/>
    <col min="12314" max="12317" width="0" style="320" hidden="1" customWidth="1"/>
    <col min="12318" max="12334" width="5.28515625" style="320" customWidth="1"/>
    <col min="12335" max="12545" width="9.140625" style="320"/>
    <col min="12546" max="12546" width="1" style="320" customWidth="1"/>
    <col min="12547" max="12547" width="2.42578125" style="320" customWidth="1"/>
    <col min="12548" max="12548" width="2" style="320" customWidth="1"/>
    <col min="12549" max="12549" width="24.42578125" style="320" customWidth="1"/>
    <col min="12550" max="12552" width="3.85546875" style="320" customWidth="1"/>
    <col min="12553" max="12553" width="4" style="320" customWidth="1"/>
    <col min="12554" max="12554" width="4.140625" style="320" customWidth="1"/>
    <col min="12555" max="12557" width="3.85546875" style="320" customWidth="1"/>
    <col min="12558" max="12559" width="4.140625" style="320" customWidth="1"/>
    <col min="12560" max="12563" width="3.85546875" style="320" customWidth="1"/>
    <col min="12564" max="12564" width="4.28515625" style="320" customWidth="1"/>
    <col min="12565" max="12565" width="4.140625" style="320" customWidth="1"/>
    <col min="12566" max="12567" width="3.85546875" style="320" customWidth="1"/>
    <col min="12568" max="12568" width="2.5703125" style="320" customWidth="1"/>
    <col min="12569" max="12569" width="1" style="320" customWidth="1"/>
    <col min="12570" max="12573" width="0" style="320" hidden="1" customWidth="1"/>
    <col min="12574" max="12590" width="5.28515625" style="320" customWidth="1"/>
    <col min="12591" max="12801" width="9.140625" style="320"/>
    <col min="12802" max="12802" width="1" style="320" customWidth="1"/>
    <col min="12803" max="12803" width="2.42578125" style="320" customWidth="1"/>
    <col min="12804" max="12804" width="2" style="320" customWidth="1"/>
    <col min="12805" max="12805" width="24.42578125" style="320" customWidth="1"/>
    <col min="12806" max="12808" width="3.85546875" style="320" customWidth="1"/>
    <col min="12809" max="12809" width="4" style="320" customWidth="1"/>
    <col min="12810" max="12810" width="4.140625" style="320" customWidth="1"/>
    <col min="12811" max="12813" width="3.85546875" style="320" customWidth="1"/>
    <col min="12814" max="12815" width="4.140625" style="320" customWidth="1"/>
    <col min="12816" max="12819" width="3.85546875" style="320" customWidth="1"/>
    <col min="12820" max="12820" width="4.28515625" style="320" customWidth="1"/>
    <col min="12821" max="12821" width="4.140625" style="320" customWidth="1"/>
    <col min="12822" max="12823" width="3.85546875" style="320" customWidth="1"/>
    <col min="12824" max="12824" width="2.5703125" style="320" customWidth="1"/>
    <col min="12825" max="12825" width="1" style="320" customWidth="1"/>
    <col min="12826" max="12829" width="0" style="320" hidden="1" customWidth="1"/>
    <col min="12830" max="12846" width="5.28515625" style="320" customWidth="1"/>
    <col min="12847" max="13057" width="9.140625" style="320"/>
    <col min="13058" max="13058" width="1" style="320" customWidth="1"/>
    <col min="13059" max="13059" width="2.42578125" style="320" customWidth="1"/>
    <col min="13060" max="13060" width="2" style="320" customWidth="1"/>
    <col min="13061" max="13061" width="24.42578125" style="320" customWidth="1"/>
    <col min="13062" max="13064" width="3.85546875" style="320" customWidth="1"/>
    <col min="13065" max="13065" width="4" style="320" customWidth="1"/>
    <col min="13066" max="13066" width="4.140625" style="320" customWidth="1"/>
    <col min="13067" max="13069" width="3.85546875" style="320" customWidth="1"/>
    <col min="13070" max="13071" width="4.140625" style="320" customWidth="1"/>
    <col min="13072" max="13075" width="3.85546875" style="320" customWidth="1"/>
    <col min="13076" max="13076" width="4.28515625" style="320" customWidth="1"/>
    <col min="13077" max="13077" width="4.140625" style="320" customWidth="1"/>
    <col min="13078" max="13079" width="3.85546875" style="320" customWidth="1"/>
    <col min="13080" max="13080" width="2.5703125" style="320" customWidth="1"/>
    <col min="13081" max="13081" width="1" style="320" customWidth="1"/>
    <col min="13082" max="13085" width="0" style="320" hidden="1" customWidth="1"/>
    <col min="13086" max="13102" width="5.28515625" style="320" customWidth="1"/>
    <col min="13103" max="13313" width="9.140625" style="320"/>
    <col min="13314" max="13314" width="1" style="320" customWidth="1"/>
    <col min="13315" max="13315" width="2.42578125" style="320" customWidth="1"/>
    <col min="13316" max="13316" width="2" style="320" customWidth="1"/>
    <col min="13317" max="13317" width="24.42578125" style="320" customWidth="1"/>
    <col min="13318" max="13320" width="3.85546875" style="320" customWidth="1"/>
    <col min="13321" max="13321" width="4" style="320" customWidth="1"/>
    <col min="13322" max="13322" width="4.140625" style="320" customWidth="1"/>
    <col min="13323" max="13325" width="3.85546875" style="320" customWidth="1"/>
    <col min="13326" max="13327" width="4.140625" style="320" customWidth="1"/>
    <col min="13328" max="13331" width="3.85546875" style="320" customWidth="1"/>
    <col min="13332" max="13332" width="4.28515625" style="320" customWidth="1"/>
    <col min="13333" max="13333" width="4.140625" style="320" customWidth="1"/>
    <col min="13334" max="13335" width="3.85546875" style="320" customWidth="1"/>
    <col min="13336" max="13336" width="2.5703125" style="320" customWidth="1"/>
    <col min="13337" max="13337" width="1" style="320" customWidth="1"/>
    <col min="13338" max="13341" width="0" style="320" hidden="1" customWidth="1"/>
    <col min="13342" max="13358" width="5.28515625" style="320" customWidth="1"/>
    <col min="13359" max="13569" width="9.140625" style="320"/>
    <col min="13570" max="13570" width="1" style="320" customWidth="1"/>
    <col min="13571" max="13571" width="2.42578125" style="320" customWidth="1"/>
    <col min="13572" max="13572" width="2" style="320" customWidth="1"/>
    <col min="13573" max="13573" width="24.42578125" style="320" customWidth="1"/>
    <col min="13574" max="13576" width="3.85546875" style="320" customWidth="1"/>
    <col min="13577" max="13577" width="4" style="320" customWidth="1"/>
    <col min="13578" max="13578" width="4.140625" style="320" customWidth="1"/>
    <col min="13579" max="13581" width="3.85546875" style="320" customWidth="1"/>
    <col min="13582" max="13583" width="4.140625" style="320" customWidth="1"/>
    <col min="13584" max="13587" width="3.85546875" style="320" customWidth="1"/>
    <col min="13588" max="13588" width="4.28515625" style="320" customWidth="1"/>
    <col min="13589" max="13589" width="4.140625" style="320" customWidth="1"/>
    <col min="13590" max="13591" width="3.85546875" style="320" customWidth="1"/>
    <col min="13592" max="13592" width="2.5703125" style="320" customWidth="1"/>
    <col min="13593" max="13593" width="1" style="320" customWidth="1"/>
    <col min="13594" max="13597" width="0" style="320" hidden="1" customWidth="1"/>
    <col min="13598" max="13614" width="5.28515625" style="320" customWidth="1"/>
    <col min="13615" max="13825" width="9.140625" style="320"/>
    <col min="13826" max="13826" width="1" style="320" customWidth="1"/>
    <col min="13827" max="13827" width="2.42578125" style="320" customWidth="1"/>
    <col min="13828" max="13828" width="2" style="320" customWidth="1"/>
    <col min="13829" max="13829" width="24.42578125" style="320" customWidth="1"/>
    <col min="13830" max="13832" width="3.85546875" style="320" customWidth="1"/>
    <col min="13833" max="13833" width="4" style="320" customWidth="1"/>
    <col min="13834" max="13834" width="4.140625" style="320" customWidth="1"/>
    <col min="13835" max="13837" width="3.85546875" style="320" customWidth="1"/>
    <col min="13838" max="13839" width="4.140625" style="320" customWidth="1"/>
    <col min="13840" max="13843" width="3.85546875" style="320" customWidth="1"/>
    <col min="13844" max="13844" width="4.28515625" style="320" customWidth="1"/>
    <col min="13845" max="13845" width="4.140625" style="320" customWidth="1"/>
    <col min="13846" max="13847" width="3.85546875" style="320" customWidth="1"/>
    <col min="13848" max="13848" width="2.5703125" style="320" customWidth="1"/>
    <col min="13849" max="13849" width="1" style="320" customWidth="1"/>
    <col min="13850" max="13853" width="0" style="320" hidden="1" customWidth="1"/>
    <col min="13854" max="13870" width="5.28515625" style="320" customWidth="1"/>
    <col min="13871" max="14081" width="9.140625" style="320"/>
    <col min="14082" max="14082" width="1" style="320" customWidth="1"/>
    <col min="14083" max="14083" width="2.42578125" style="320" customWidth="1"/>
    <col min="14084" max="14084" width="2" style="320" customWidth="1"/>
    <col min="14085" max="14085" width="24.42578125" style="320" customWidth="1"/>
    <col min="14086" max="14088" width="3.85546875" style="320" customWidth="1"/>
    <col min="14089" max="14089" width="4" style="320" customWidth="1"/>
    <col min="14090" max="14090" width="4.140625" style="320" customWidth="1"/>
    <col min="14091" max="14093" width="3.85546875" style="320" customWidth="1"/>
    <col min="14094" max="14095" width="4.140625" style="320" customWidth="1"/>
    <col min="14096" max="14099" width="3.85546875" style="320" customWidth="1"/>
    <col min="14100" max="14100" width="4.28515625" style="320" customWidth="1"/>
    <col min="14101" max="14101" width="4.140625" style="320" customWidth="1"/>
    <col min="14102" max="14103" width="3.85546875" style="320" customWidth="1"/>
    <col min="14104" max="14104" width="2.5703125" style="320" customWidth="1"/>
    <col min="14105" max="14105" width="1" style="320" customWidth="1"/>
    <col min="14106" max="14109" width="0" style="320" hidden="1" customWidth="1"/>
    <col min="14110" max="14126" width="5.28515625" style="320" customWidth="1"/>
    <col min="14127" max="14337" width="9.140625" style="320"/>
    <col min="14338" max="14338" width="1" style="320" customWidth="1"/>
    <col min="14339" max="14339" width="2.42578125" style="320" customWidth="1"/>
    <col min="14340" max="14340" width="2" style="320" customWidth="1"/>
    <col min="14341" max="14341" width="24.42578125" style="320" customWidth="1"/>
    <col min="14342" max="14344" width="3.85546875" style="320" customWidth="1"/>
    <col min="14345" max="14345" width="4" style="320" customWidth="1"/>
    <col min="14346" max="14346" width="4.140625" style="320" customWidth="1"/>
    <col min="14347" max="14349" width="3.85546875" style="320" customWidth="1"/>
    <col min="14350" max="14351" width="4.140625" style="320" customWidth="1"/>
    <col min="14352" max="14355" width="3.85546875" style="320" customWidth="1"/>
    <col min="14356" max="14356" width="4.28515625" style="320" customWidth="1"/>
    <col min="14357" max="14357" width="4.140625" style="320" customWidth="1"/>
    <col min="14358" max="14359" width="3.85546875" style="320" customWidth="1"/>
    <col min="14360" max="14360" width="2.5703125" style="320" customWidth="1"/>
    <col min="14361" max="14361" width="1" style="320" customWidth="1"/>
    <col min="14362" max="14365" width="0" style="320" hidden="1" customWidth="1"/>
    <col min="14366" max="14382" width="5.28515625" style="320" customWidth="1"/>
    <col min="14383" max="14593" width="9.140625" style="320"/>
    <col min="14594" max="14594" width="1" style="320" customWidth="1"/>
    <col min="14595" max="14595" width="2.42578125" style="320" customWidth="1"/>
    <col min="14596" max="14596" width="2" style="320" customWidth="1"/>
    <col min="14597" max="14597" width="24.42578125" style="320" customWidth="1"/>
    <col min="14598" max="14600" width="3.85546875" style="320" customWidth="1"/>
    <col min="14601" max="14601" width="4" style="320" customWidth="1"/>
    <col min="14602" max="14602" width="4.140625" style="320" customWidth="1"/>
    <col min="14603" max="14605" width="3.85546875" style="320" customWidth="1"/>
    <col min="14606" max="14607" width="4.140625" style="320" customWidth="1"/>
    <col min="14608" max="14611" width="3.85546875" style="320" customWidth="1"/>
    <col min="14612" max="14612" width="4.28515625" style="320" customWidth="1"/>
    <col min="14613" max="14613" width="4.140625" style="320" customWidth="1"/>
    <col min="14614" max="14615" width="3.85546875" style="320" customWidth="1"/>
    <col min="14616" max="14616" width="2.5703125" style="320" customWidth="1"/>
    <col min="14617" max="14617" width="1" style="320" customWidth="1"/>
    <col min="14618" max="14621" width="0" style="320" hidden="1" customWidth="1"/>
    <col min="14622" max="14638" width="5.28515625" style="320" customWidth="1"/>
    <col min="14639" max="14849" width="9.140625" style="320"/>
    <col min="14850" max="14850" width="1" style="320" customWidth="1"/>
    <col min="14851" max="14851" width="2.42578125" style="320" customWidth="1"/>
    <col min="14852" max="14852" width="2" style="320" customWidth="1"/>
    <col min="14853" max="14853" width="24.42578125" style="320" customWidth="1"/>
    <col min="14854" max="14856" width="3.85546875" style="320" customWidth="1"/>
    <col min="14857" max="14857" width="4" style="320" customWidth="1"/>
    <col min="14858" max="14858" width="4.140625" style="320" customWidth="1"/>
    <col min="14859" max="14861" width="3.85546875" style="320" customWidth="1"/>
    <col min="14862" max="14863" width="4.140625" style="320" customWidth="1"/>
    <col min="14864" max="14867" width="3.85546875" style="320" customWidth="1"/>
    <col min="14868" max="14868" width="4.28515625" style="320" customWidth="1"/>
    <col min="14869" max="14869" width="4.140625" style="320" customWidth="1"/>
    <col min="14870" max="14871" width="3.85546875" style="320" customWidth="1"/>
    <col min="14872" max="14872" width="2.5703125" style="320" customWidth="1"/>
    <col min="14873" max="14873" width="1" style="320" customWidth="1"/>
    <col min="14874" max="14877" width="0" style="320" hidden="1" customWidth="1"/>
    <col min="14878" max="14894" width="5.28515625" style="320" customWidth="1"/>
    <col min="14895" max="15105" width="9.140625" style="320"/>
    <col min="15106" max="15106" width="1" style="320" customWidth="1"/>
    <col min="15107" max="15107" width="2.42578125" style="320" customWidth="1"/>
    <col min="15108" max="15108" width="2" style="320" customWidth="1"/>
    <col min="15109" max="15109" width="24.42578125" style="320" customWidth="1"/>
    <col min="15110" max="15112" width="3.85546875" style="320" customWidth="1"/>
    <col min="15113" max="15113" width="4" style="320" customWidth="1"/>
    <col min="15114" max="15114" width="4.140625" style="320" customWidth="1"/>
    <col min="15115" max="15117" width="3.85546875" style="320" customWidth="1"/>
    <col min="15118" max="15119" width="4.140625" style="320" customWidth="1"/>
    <col min="15120" max="15123" width="3.85546875" style="320" customWidth="1"/>
    <col min="15124" max="15124" width="4.28515625" style="320" customWidth="1"/>
    <col min="15125" max="15125" width="4.140625" style="320" customWidth="1"/>
    <col min="15126" max="15127" width="3.85546875" style="320" customWidth="1"/>
    <col min="15128" max="15128" width="2.5703125" style="320" customWidth="1"/>
    <col min="15129" max="15129" width="1" style="320" customWidth="1"/>
    <col min="15130" max="15133" width="0" style="320" hidden="1" customWidth="1"/>
    <col min="15134" max="15150" width="5.28515625" style="320" customWidth="1"/>
    <col min="15151" max="15361" width="9.140625" style="320"/>
    <col min="15362" max="15362" width="1" style="320" customWidth="1"/>
    <col min="15363" max="15363" width="2.42578125" style="320" customWidth="1"/>
    <col min="15364" max="15364" width="2" style="320" customWidth="1"/>
    <col min="15365" max="15365" width="24.42578125" style="320" customWidth="1"/>
    <col min="15366" max="15368" width="3.85546875" style="320" customWidth="1"/>
    <col min="15369" max="15369" width="4" style="320" customWidth="1"/>
    <col min="15370" max="15370" width="4.140625" style="320" customWidth="1"/>
    <col min="15371" max="15373" width="3.85546875" style="320" customWidth="1"/>
    <col min="15374" max="15375" width="4.140625" style="320" customWidth="1"/>
    <col min="15376" max="15379" width="3.85546875" style="320" customWidth="1"/>
    <col min="15380" max="15380" width="4.28515625" style="320" customWidth="1"/>
    <col min="15381" max="15381" width="4.140625" style="320" customWidth="1"/>
    <col min="15382" max="15383" width="3.85546875" style="320" customWidth="1"/>
    <col min="15384" max="15384" width="2.5703125" style="320" customWidth="1"/>
    <col min="15385" max="15385" width="1" style="320" customWidth="1"/>
    <col min="15386" max="15389" width="0" style="320" hidden="1" customWidth="1"/>
    <col min="15390" max="15406" width="5.28515625" style="320" customWidth="1"/>
    <col min="15407" max="15617" width="9.140625" style="320"/>
    <col min="15618" max="15618" width="1" style="320" customWidth="1"/>
    <col min="15619" max="15619" width="2.42578125" style="320" customWidth="1"/>
    <col min="15620" max="15620" width="2" style="320" customWidth="1"/>
    <col min="15621" max="15621" width="24.42578125" style="320" customWidth="1"/>
    <col min="15622" max="15624" width="3.85546875" style="320" customWidth="1"/>
    <col min="15625" max="15625" width="4" style="320" customWidth="1"/>
    <col min="15626" max="15626" width="4.140625" style="320" customWidth="1"/>
    <col min="15627" max="15629" width="3.85546875" style="320" customWidth="1"/>
    <col min="15630" max="15631" width="4.140625" style="320" customWidth="1"/>
    <col min="15632" max="15635" width="3.85546875" style="320" customWidth="1"/>
    <col min="15636" max="15636" width="4.28515625" style="320" customWidth="1"/>
    <col min="15637" max="15637" width="4.140625" style="320" customWidth="1"/>
    <col min="15638" max="15639" width="3.85546875" style="320" customWidth="1"/>
    <col min="15640" max="15640" width="2.5703125" style="320" customWidth="1"/>
    <col min="15641" max="15641" width="1" style="320" customWidth="1"/>
    <col min="15642" max="15645" width="0" style="320" hidden="1" customWidth="1"/>
    <col min="15646" max="15662" width="5.28515625" style="320" customWidth="1"/>
    <col min="15663" max="15873" width="9.140625" style="320"/>
    <col min="15874" max="15874" width="1" style="320" customWidth="1"/>
    <col min="15875" max="15875" width="2.42578125" style="320" customWidth="1"/>
    <col min="15876" max="15876" width="2" style="320" customWidth="1"/>
    <col min="15877" max="15877" width="24.42578125" style="320" customWidth="1"/>
    <col min="15878" max="15880" width="3.85546875" style="320" customWidth="1"/>
    <col min="15881" max="15881" width="4" style="320" customWidth="1"/>
    <col min="15882" max="15882" width="4.140625" style="320" customWidth="1"/>
    <col min="15883" max="15885" width="3.85546875" style="320" customWidth="1"/>
    <col min="15886" max="15887" width="4.140625" style="320" customWidth="1"/>
    <col min="15888" max="15891" width="3.85546875" style="320" customWidth="1"/>
    <col min="15892" max="15892" width="4.28515625" style="320" customWidth="1"/>
    <col min="15893" max="15893" width="4.140625" style="320" customWidth="1"/>
    <col min="15894" max="15895" width="3.85546875" style="320" customWidth="1"/>
    <col min="15896" max="15896" width="2.5703125" style="320" customWidth="1"/>
    <col min="15897" max="15897" width="1" style="320" customWidth="1"/>
    <col min="15898" max="15901" width="0" style="320" hidden="1" customWidth="1"/>
    <col min="15902" max="15918" width="5.28515625" style="320" customWidth="1"/>
    <col min="15919" max="16129" width="9.140625" style="320"/>
    <col min="16130" max="16130" width="1" style="320" customWidth="1"/>
    <col min="16131" max="16131" width="2.42578125" style="320" customWidth="1"/>
    <col min="16132" max="16132" width="2" style="320" customWidth="1"/>
    <col min="16133" max="16133" width="24.42578125" style="320" customWidth="1"/>
    <col min="16134" max="16136" width="3.85546875" style="320" customWidth="1"/>
    <col min="16137" max="16137" width="4" style="320" customWidth="1"/>
    <col min="16138" max="16138" width="4.140625" style="320" customWidth="1"/>
    <col min="16139" max="16141" width="3.85546875" style="320" customWidth="1"/>
    <col min="16142" max="16143" width="4.140625" style="320" customWidth="1"/>
    <col min="16144" max="16147" width="3.85546875" style="320" customWidth="1"/>
    <col min="16148" max="16148" width="4.28515625" style="320" customWidth="1"/>
    <col min="16149" max="16149" width="4.140625" style="320" customWidth="1"/>
    <col min="16150" max="16151" width="3.85546875" style="320" customWidth="1"/>
    <col min="16152" max="16152" width="2.5703125" style="320" customWidth="1"/>
    <col min="16153" max="16153" width="1" style="320" customWidth="1"/>
    <col min="16154" max="16157" width="0" style="320" hidden="1" customWidth="1"/>
    <col min="16158" max="16174" width="5.28515625" style="320" customWidth="1"/>
    <col min="16175" max="16384" width="9.140625" style="320"/>
  </cols>
  <sheetData>
    <row r="1" spans="1:60" ht="13.5" customHeight="1">
      <c r="A1" s="319"/>
      <c r="B1" s="1572" t="s">
        <v>727</v>
      </c>
      <c r="C1" s="1572"/>
      <c r="D1" s="1572"/>
      <c r="E1" s="1572"/>
      <c r="F1" s="1572"/>
      <c r="G1" s="1572"/>
      <c r="H1" s="926"/>
      <c r="I1" s="926"/>
      <c r="J1" s="926"/>
      <c r="K1" s="926"/>
      <c r="L1" s="926"/>
      <c r="M1" s="926"/>
      <c r="N1" s="926"/>
      <c r="O1" s="926"/>
      <c r="P1" s="926"/>
      <c r="Q1" s="926"/>
      <c r="R1" s="926"/>
      <c r="S1" s="926"/>
      <c r="T1" s="926"/>
      <c r="U1" s="926"/>
      <c r="V1" s="926"/>
      <c r="W1" s="926"/>
      <c r="X1" s="926"/>
      <c r="Z1" s="295"/>
      <c r="AA1" s="321"/>
      <c r="AB1" s="322"/>
      <c r="AF1" s="673"/>
    </row>
    <row r="2" spans="1:60" ht="6" customHeight="1">
      <c r="A2" s="319"/>
      <c r="B2" s="296"/>
      <c r="C2" s="296"/>
      <c r="D2" s="296"/>
      <c r="E2" s="296"/>
      <c r="F2" s="296"/>
      <c r="G2" s="296"/>
      <c r="H2" s="296"/>
      <c r="I2" s="296"/>
      <c r="J2" s="296"/>
      <c r="K2" s="296"/>
      <c r="L2" s="296"/>
      <c r="M2" s="296"/>
      <c r="N2" s="296"/>
      <c r="O2" s="296"/>
      <c r="P2" s="296"/>
      <c r="Q2" s="296"/>
      <c r="R2" s="296"/>
      <c r="S2" s="296"/>
      <c r="T2" s="296"/>
      <c r="U2" s="296"/>
      <c r="V2" s="296"/>
      <c r="W2" s="296"/>
      <c r="X2" s="927"/>
      <c r="Y2" s="322"/>
      <c r="Z2" s="297"/>
      <c r="AA2" s="323"/>
      <c r="AB2" s="324"/>
      <c r="AF2" s="673"/>
    </row>
    <row r="3" spans="1:60" ht="10.5" customHeight="1" thickBot="1">
      <c r="A3" s="319"/>
      <c r="B3" s="322"/>
      <c r="C3" s="322"/>
      <c r="D3" s="322"/>
      <c r="E3" s="322"/>
      <c r="F3" s="322"/>
      <c r="G3" s="322"/>
      <c r="H3" s="322"/>
      <c r="I3" s="322"/>
      <c r="J3" s="322"/>
      <c r="K3" s="322"/>
      <c r="L3" s="322"/>
      <c r="M3" s="322"/>
      <c r="N3" s="322"/>
      <c r="O3" s="322"/>
      <c r="P3" s="322"/>
      <c r="Q3" s="322"/>
      <c r="R3" s="322"/>
      <c r="S3" s="322"/>
      <c r="T3" s="322"/>
      <c r="U3" s="322"/>
      <c r="V3" s="933" t="s">
        <v>79</v>
      </c>
      <c r="W3" s="933"/>
      <c r="X3" s="928"/>
      <c r="Y3" s="322"/>
      <c r="Z3" s="298"/>
      <c r="AA3" s="323"/>
      <c r="AB3" s="319"/>
    </row>
    <row r="4" spans="1:60" s="677" customFormat="1" ht="13.5" thickBot="1">
      <c r="A4" s="674"/>
      <c r="B4" s="326"/>
      <c r="C4" s="1573" t="s">
        <v>517</v>
      </c>
      <c r="D4" s="1574"/>
      <c r="E4" s="1574"/>
      <c r="F4" s="1574"/>
      <c r="G4" s="1574"/>
      <c r="H4" s="1574"/>
      <c r="I4" s="1574"/>
      <c r="J4" s="1574"/>
      <c r="K4" s="1574"/>
      <c r="L4" s="1574"/>
      <c r="M4" s="1574"/>
      <c r="N4" s="1574"/>
      <c r="O4" s="1574"/>
      <c r="P4" s="1574"/>
      <c r="Q4" s="1574"/>
      <c r="R4" s="1574"/>
      <c r="S4" s="1574"/>
      <c r="T4" s="1574"/>
      <c r="U4" s="1574"/>
      <c r="V4" s="1574"/>
      <c r="W4" s="1575"/>
      <c r="X4" s="928"/>
      <c r="Y4" s="675"/>
      <c r="Z4" s="676"/>
      <c r="AA4" s="299"/>
      <c r="AB4" s="676"/>
      <c r="AC4" s="676"/>
      <c r="AD4" s="325"/>
      <c r="AE4" s="325"/>
      <c r="AF4" s="325"/>
      <c r="AG4" s="325"/>
      <c r="AH4" s="325"/>
      <c r="AI4" s="325"/>
      <c r="AJ4" s="676"/>
      <c r="AK4" s="676"/>
      <c r="AL4" s="676"/>
      <c r="AM4" s="676"/>
      <c r="AN4" s="676"/>
      <c r="AO4" s="676"/>
      <c r="AP4" s="676"/>
      <c r="AQ4" s="676"/>
      <c r="AR4" s="676"/>
      <c r="AS4" s="676"/>
      <c r="AT4" s="676"/>
      <c r="AU4" s="676"/>
      <c r="AV4" s="676"/>
      <c r="AW4" s="676"/>
      <c r="AX4" s="676"/>
      <c r="AY4" s="676"/>
      <c r="AZ4" s="676"/>
      <c r="BA4" s="676"/>
      <c r="BB4" s="676"/>
      <c r="BC4" s="676"/>
      <c r="BD4" s="676"/>
      <c r="BE4" s="676"/>
      <c r="BF4" s="676"/>
      <c r="BG4" s="676"/>
      <c r="BH4" s="676"/>
    </row>
    <row r="5" spans="1:60" s="677" customFormat="1" ht="3" customHeight="1">
      <c r="A5" s="674"/>
      <c r="B5" s="326"/>
      <c r="C5" s="678"/>
      <c r="D5" s="678"/>
      <c r="E5" s="678"/>
      <c r="F5" s="678"/>
      <c r="G5" s="678"/>
      <c r="H5" s="678"/>
      <c r="I5" s="678"/>
      <c r="J5" s="678"/>
      <c r="K5" s="678"/>
      <c r="L5" s="678"/>
      <c r="M5" s="678"/>
      <c r="N5" s="678"/>
      <c r="O5" s="678"/>
      <c r="P5" s="678"/>
      <c r="Q5" s="678"/>
      <c r="R5" s="678"/>
      <c r="S5" s="678"/>
      <c r="T5" s="678"/>
      <c r="U5" s="678"/>
      <c r="V5" s="678"/>
      <c r="W5" s="679"/>
      <c r="X5" s="928"/>
      <c r="Y5" s="675"/>
      <c r="Z5" s="676"/>
      <c r="AA5" s="299"/>
      <c r="AB5" s="676"/>
      <c r="AC5" s="676"/>
      <c r="AD5" s="676"/>
      <c r="AE5" s="676"/>
      <c r="AF5" s="676"/>
      <c r="AG5" s="676"/>
      <c r="AH5" s="676"/>
      <c r="AI5" s="676"/>
      <c r="AJ5" s="676"/>
      <c r="AK5" s="676"/>
      <c r="AL5" s="676"/>
      <c r="AM5" s="676"/>
      <c r="AN5" s="676"/>
      <c r="AO5" s="676"/>
      <c r="AP5" s="676"/>
      <c r="AQ5" s="676"/>
      <c r="AR5" s="676"/>
      <c r="AS5" s="676"/>
      <c r="AT5" s="676"/>
      <c r="AU5" s="676"/>
      <c r="AV5" s="676"/>
      <c r="AW5" s="676"/>
      <c r="AX5" s="676"/>
      <c r="AY5" s="676"/>
      <c r="AZ5" s="676"/>
      <c r="BA5" s="676"/>
      <c r="BB5" s="676"/>
      <c r="BC5" s="676"/>
      <c r="BD5" s="676"/>
      <c r="BE5" s="676"/>
      <c r="BF5" s="676"/>
      <c r="BG5" s="676"/>
      <c r="BH5" s="676"/>
    </row>
    <row r="6" spans="1:60" s="677" customFormat="1" ht="29.25" customHeight="1">
      <c r="A6" s="674"/>
      <c r="B6" s="680"/>
      <c r="C6" s="1570">
        <v>2011</v>
      </c>
      <c r="D6" s="1571"/>
      <c r="E6" s="717"/>
      <c r="F6" s="681" t="s">
        <v>71</v>
      </c>
      <c r="G6" s="681" t="s">
        <v>64</v>
      </c>
      <c r="H6" s="681" t="s">
        <v>73</v>
      </c>
      <c r="I6" s="681" t="s">
        <v>518</v>
      </c>
      <c r="J6" s="681" t="s">
        <v>84</v>
      </c>
      <c r="K6" s="681" t="s">
        <v>519</v>
      </c>
      <c r="L6" s="681" t="s">
        <v>65</v>
      </c>
      <c r="M6" s="681" t="s">
        <v>83</v>
      </c>
      <c r="N6" s="681" t="s">
        <v>85</v>
      </c>
      <c r="O6" s="681" t="s">
        <v>69</v>
      </c>
      <c r="P6" s="681" t="s">
        <v>68</v>
      </c>
      <c r="Q6" s="681" t="s">
        <v>520</v>
      </c>
      <c r="R6" s="681" t="s">
        <v>72</v>
      </c>
      <c r="S6" s="681" t="s">
        <v>521</v>
      </c>
      <c r="T6" s="681" t="s">
        <v>67</v>
      </c>
      <c r="U6" s="681" t="s">
        <v>522</v>
      </c>
      <c r="V6" s="681" t="s">
        <v>76</v>
      </c>
      <c r="W6" s="681" t="s">
        <v>86</v>
      </c>
      <c r="X6" s="928"/>
      <c r="Y6" s="675"/>
      <c r="Z6" s="676"/>
      <c r="AA6" s="682"/>
      <c r="AB6" s="676"/>
      <c r="AC6" s="676"/>
      <c r="AD6" s="676"/>
      <c r="AE6" s="676"/>
      <c r="AF6" s="676"/>
      <c r="AG6" s="676"/>
      <c r="AH6" s="676"/>
      <c r="AI6" s="676"/>
      <c r="AJ6" s="676"/>
      <c r="AK6" s="676"/>
      <c r="AL6" s="676"/>
      <c r="AM6" s="676"/>
      <c r="AN6" s="676"/>
      <c r="AO6" s="676"/>
      <c r="AP6" s="676"/>
      <c r="AQ6" s="676"/>
      <c r="AR6" s="676"/>
      <c r="AS6" s="676"/>
      <c r="AT6" s="676"/>
      <c r="AU6" s="676"/>
      <c r="AV6" s="676"/>
      <c r="AW6" s="676"/>
      <c r="AX6" s="676"/>
      <c r="AY6" s="676"/>
      <c r="AZ6" s="676"/>
      <c r="BA6" s="676"/>
      <c r="BB6" s="676"/>
      <c r="BC6" s="676"/>
      <c r="BD6" s="676"/>
      <c r="BE6" s="676"/>
      <c r="BF6" s="676"/>
      <c r="BG6" s="676"/>
      <c r="BH6" s="676"/>
    </row>
    <row r="7" spans="1:60" s="677" customFormat="1" ht="3" customHeight="1">
      <c r="A7" s="674"/>
      <c r="B7" s="326"/>
      <c r="C7" s="683"/>
      <c r="D7" s="683"/>
      <c r="E7" s="683"/>
      <c r="F7" s="684"/>
      <c r="G7" s="684"/>
      <c r="H7" s="684"/>
      <c r="I7" s="684"/>
      <c r="J7" s="684"/>
      <c r="K7" s="684"/>
      <c r="L7" s="684"/>
      <c r="M7" s="684"/>
      <c r="N7" s="684"/>
      <c r="O7" s="684"/>
      <c r="P7" s="684"/>
      <c r="Q7" s="684"/>
      <c r="R7" s="684"/>
      <c r="S7" s="684"/>
      <c r="T7" s="684"/>
      <c r="U7" s="684"/>
      <c r="V7" s="684"/>
      <c r="W7" s="684"/>
      <c r="X7" s="928"/>
      <c r="Y7" s="675"/>
      <c r="Z7" s="676"/>
      <c r="AA7" s="325"/>
      <c r="AB7" s="676"/>
      <c r="AC7" s="676"/>
      <c r="AD7" s="676"/>
      <c r="AE7" s="676"/>
      <c r="AF7" s="676"/>
      <c r="AG7" s="676"/>
      <c r="AH7" s="676"/>
      <c r="AI7" s="676"/>
      <c r="AJ7" s="676"/>
      <c r="AK7" s="676"/>
      <c r="AL7" s="676"/>
      <c r="AM7" s="676"/>
      <c r="AN7" s="676"/>
      <c r="AO7" s="676"/>
      <c r="AP7" s="676"/>
      <c r="AQ7" s="676"/>
      <c r="AR7" s="676"/>
      <c r="AS7" s="676"/>
      <c r="AT7" s="676"/>
      <c r="AU7" s="676"/>
      <c r="AV7" s="676"/>
      <c r="AW7" s="676"/>
      <c r="AX7" s="676"/>
      <c r="AY7" s="676"/>
      <c r="AZ7" s="676"/>
      <c r="BA7" s="676"/>
      <c r="BB7" s="676"/>
      <c r="BC7" s="676"/>
      <c r="BD7" s="676"/>
      <c r="BE7" s="676"/>
      <c r="BF7" s="676"/>
      <c r="BG7" s="676"/>
      <c r="BH7" s="676"/>
    </row>
    <row r="8" spans="1:60" s="692" customFormat="1" ht="16.5" customHeight="1">
      <c r="A8" s="685"/>
      <c r="B8" s="686"/>
      <c r="C8" s="934" t="s">
        <v>77</v>
      </c>
      <c r="D8" s="934"/>
      <c r="E8" s="934"/>
      <c r="F8" s="935">
        <v>808</v>
      </c>
      <c r="G8" s="935">
        <v>752</v>
      </c>
      <c r="H8" s="935">
        <v>726</v>
      </c>
      <c r="I8" s="935">
        <v>707</v>
      </c>
      <c r="J8" s="935">
        <v>704</v>
      </c>
      <c r="K8" s="935">
        <v>806</v>
      </c>
      <c r="L8" s="935">
        <v>776</v>
      </c>
      <c r="M8" s="935">
        <v>791</v>
      </c>
      <c r="N8" s="935">
        <v>689</v>
      </c>
      <c r="O8" s="935">
        <v>787</v>
      </c>
      <c r="P8" s="935">
        <v>1153</v>
      </c>
      <c r="Q8" s="935">
        <v>739</v>
      </c>
      <c r="R8" s="935">
        <v>862</v>
      </c>
      <c r="S8" s="935">
        <v>780</v>
      </c>
      <c r="T8" s="935">
        <v>942</v>
      </c>
      <c r="U8" s="935">
        <v>720</v>
      </c>
      <c r="V8" s="935">
        <v>718</v>
      </c>
      <c r="W8" s="935">
        <v>732</v>
      </c>
      <c r="X8" s="929"/>
      <c r="Y8" s="687"/>
      <c r="Z8" s="688"/>
      <c r="AA8" s="689"/>
      <c r="AB8" s="690"/>
      <c r="AC8" s="691"/>
      <c r="AD8" s="688"/>
      <c r="AE8" s="688"/>
      <c r="AF8" s="688"/>
      <c r="AG8" s="688"/>
      <c r="AH8" s="688"/>
      <c r="AI8" s="688"/>
      <c r="AJ8" s="688"/>
      <c r="AK8" s="688"/>
      <c r="AL8" s="688"/>
      <c r="AM8" s="688"/>
      <c r="AN8" s="688"/>
      <c r="AO8" s="688"/>
      <c r="AP8" s="688"/>
      <c r="AQ8" s="688"/>
      <c r="AR8" s="688"/>
      <c r="AS8" s="688"/>
      <c r="AT8" s="688"/>
      <c r="AU8" s="688"/>
      <c r="AV8" s="688"/>
      <c r="AW8" s="688"/>
      <c r="AX8" s="688"/>
      <c r="AY8" s="688"/>
      <c r="AZ8" s="688"/>
      <c r="BA8" s="688"/>
      <c r="BB8" s="688"/>
      <c r="BC8" s="688"/>
      <c r="BD8" s="688"/>
      <c r="BE8" s="688"/>
      <c r="BF8" s="688"/>
      <c r="BG8" s="688"/>
      <c r="BH8" s="688"/>
    </row>
    <row r="9" spans="1:60" s="698" customFormat="1" ht="19.5" customHeight="1">
      <c r="A9" s="693"/>
      <c r="B9" s="694"/>
      <c r="C9" s="936">
        <v>1</v>
      </c>
      <c r="D9" s="937" t="s">
        <v>523</v>
      </c>
      <c r="E9" s="937"/>
      <c r="F9" s="1383">
        <v>1794</v>
      </c>
      <c r="G9" s="1383">
        <v>1214</v>
      </c>
      <c r="H9" s="1383">
        <v>1428</v>
      </c>
      <c r="I9" s="1383">
        <v>1071</v>
      </c>
      <c r="J9" s="1383">
        <v>1275</v>
      </c>
      <c r="K9" s="1383">
        <v>1532</v>
      </c>
      <c r="L9" s="1383">
        <v>1559</v>
      </c>
      <c r="M9" s="1383">
        <v>1491</v>
      </c>
      <c r="N9" s="1383">
        <v>1085</v>
      </c>
      <c r="O9" s="1383">
        <v>1384</v>
      </c>
      <c r="P9" s="1383">
        <v>2901</v>
      </c>
      <c r="Q9" s="1383">
        <v>1454</v>
      </c>
      <c r="R9" s="1383">
        <v>1932</v>
      </c>
      <c r="S9" s="1383">
        <v>1516</v>
      </c>
      <c r="T9" s="1383">
        <v>1907</v>
      </c>
      <c r="U9" s="1383">
        <v>1332</v>
      </c>
      <c r="V9" s="1383">
        <v>1195</v>
      </c>
      <c r="W9" s="1383">
        <v>1346</v>
      </c>
      <c r="X9" s="930"/>
      <c r="Y9" s="695"/>
      <c r="Z9" s="696"/>
      <c r="AA9" s="697"/>
      <c r="AC9" s="699"/>
      <c r="AD9" s="696"/>
      <c r="AE9" s="696"/>
      <c r="AF9" s="696"/>
      <c r="AG9" s="696"/>
      <c r="AH9" s="696"/>
      <c r="AI9" s="696"/>
      <c r="AJ9" s="696"/>
      <c r="AK9" s="696"/>
      <c r="AL9" s="696"/>
      <c r="AM9" s="696"/>
      <c r="AN9" s="696"/>
      <c r="AO9" s="696"/>
      <c r="AP9" s="696"/>
      <c r="AQ9" s="696"/>
      <c r="AR9" s="696"/>
      <c r="AS9" s="696"/>
      <c r="AT9" s="696"/>
      <c r="AU9" s="696"/>
      <c r="AV9" s="696"/>
      <c r="AW9" s="696"/>
      <c r="AX9" s="696"/>
      <c r="AY9" s="696"/>
      <c r="AZ9" s="696"/>
      <c r="BA9" s="696"/>
      <c r="BB9" s="696"/>
      <c r="BC9" s="696"/>
      <c r="BD9" s="696"/>
      <c r="BE9" s="696"/>
      <c r="BF9" s="696"/>
      <c r="BG9" s="696"/>
      <c r="BH9" s="696"/>
    </row>
    <row r="10" spans="1:60" s="708" customFormat="1" ht="29.25" customHeight="1">
      <c r="A10" s="522"/>
      <c r="B10" s="700"/>
      <c r="C10" s="701">
        <v>11</v>
      </c>
      <c r="D10" s="702" t="s">
        <v>571</v>
      </c>
      <c r="E10" s="702"/>
      <c r="F10" s="703">
        <v>2455</v>
      </c>
      <c r="G10" s="703">
        <v>1355</v>
      </c>
      <c r="H10" s="703">
        <v>1784</v>
      </c>
      <c r="I10" s="703">
        <v>1401</v>
      </c>
      <c r="J10" s="703">
        <v>1673</v>
      </c>
      <c r="K10" s="703">
        <v>2204</v>
      </c>
      <c r="L10" s="703">
        <v>1933</v>
      </c>
      <c r="M10" s="703">
        <v>1848</v>
      </c>
      <c r="N10" s="703">
        <v>1117</v>
      </c>
      <c r="O10" s="703">
        <v>1646</v>
      </c>
      <c r="P10" s="703">
        <v>4556</v>
      </c>
      <c r="Q10" s="703">
        <v>1891</v>
      </c>
      <c r="R10" s="703">
        <v>2644</v>
      </c>
      <c r="S10" s="703">
        <v>1953</v>
      </c>
      <c r="T10" s="703">
        <v>2857</v>
      </c>
      <c r="U10" s="703">
        <v>1898</v>
      </c>
      <c r="V10" s="703">
        <v>1573</v>
      </c>
      <c r="W10" s="703">
        <v>1625</v>
      </c>
      <c r="X10" s="928"/>
      <c r="Y10" s="704"/>
      <c r="Z10" s="705"/>
      <c r="AA10" s="325"/>
      <c r="AB10" s="706"/>
      <c r="AC10" s="707"/>
      <c r="AD10" s="705"/>
      <c r="AE10" s="705"/>
      <c r="AF10" s="705"/>
      <c r="AG10" s="705"/>
      <c r="AH10" s="705"/>
      <c r="AI10" s="705"/>
      <c r="AJ10" s="705"/>
      <c r="AK10" s="705"/>
      <c r="AL10" s="705"/>
      <c r="AM10" s="705"/>
      <c r="AN10" s="705"/>
      <c r="AO10" s="705"/>
      <c r="AP10" s="705"/>
      <c r="AQ10" s="705"/>
      <c r="AR10" s="705"/>
      <c r="AS10" s="705"/>
      <c r="AT10" s="705"/>
      <c r="AU10" s="705"/>
      <c r="AV10" s="705"/>
      <c r="AW10" s="705"/>
      <c r="AX10" s="705"/>
      <c r="AY10" s="705"/>
      <c r="AZ10" s="705"/>
      <c r="BA10" s="705"/>
      <c r="BB10" s="705"/>
      <c r="BC10" s="705"/>
      <c r="BD10" s="705"/>
      <c r="BE10" s="705"/>
      <c r="BF10" s="705"/>
      <c r="BG10" s="705"/>
      <c r="BH10" s="705"/>
    </row>
    <row r="11" spans="1:60" s="708" customFormat="1" ht="9.75" customHeight="1">
      <c r="A11" s="522"/>
      <c r="B11" s="700"/>
      <c r="C11" s="701">
        <v>12</v>
      </c>
      <c r="D11" s="702" t="s">
        <v>524</v>
      </c>
      <c r="E11" s="702"/>
      <c r="F11" s="703">
        <v>2063</v>
      </c>
      <c r="G11" s="703">
        <v>1414</v>
      </c>
      <c r="H11" s="703">
        <v>1580</v>
      </c>
      <c r="I11" s="703">
        <v>1200</v>
      </c>
      <c r="J11" s="703">
        <v>1382</v>
      </c>
      <c r="K11" s="703">
        <v>1777</v>
      </c>
      <c r="L11" s="703">
        <v>1930</v>
      </c>
      <c r="M11" s="703">
        <v>1780</v>
      </c>
      <c r="N11" s="703">
        <v>1210</v>
      </c>
      <c r="O11" s="703">
        <v>1555</v>
      </c>
      <c r="P11" s="703">
        <v>3009</v>
      </c>
      <c r="Q11" s="703">
        <v>1705</v>
      </c>
      <c r="R11" s="703">
        <v>2017</v>
      </c>
      <c r="S11" s="703">
        <v>1792</v>
      </c>
      <c r="T11" s="703">
        <v>2259</v>
      </c>
      <c r="U11" s="703">
        <v>1632</v>
      </c>
      <c r="V11" s="703">
        <v>1353</v>
      </c>
      <c r="W11" s="703">
        <v>1620</v>
      </c>
      <c r="X11" s="928"/>
      <c r="Y11" s="704"/>
      <c r="Z11" s="705"/>
      <c r="AA11" s="325"/>
      <c r="AB11" s="706"/>
      <c r="AC11" s="707"/>
      <c r="AD11" s="705"/>
      <c r="AE11" s="705"/>
      <c r="AF11" s="816"/>
      <c r="AG11" s="705"/>
      <c r="AH11" s="705"/>
      <c r="AI11" s="705"/>
      <c r="AJ11" s="705"/>
      <c r="AK11" s="705"/>
      <c r="AL11" s="705"/>
      <c r="AM11" s="705"/>
      <c r="AN11" s="705"/>
      <c r="AO11" s="705"/>
      <c r="AP11" s="705"/>
      <c r="AQ11" s="705"/>
      <c r="AR11" s="705"/>
      <c r="AS11" s="705"/>
      <c r="AT11" s="705"/>
      <c r="AU11" s="705"/>
      <c r="AV11" s="705"/>
      <c r="AW11" s="705"/>
      <c r="AX11" s="705"/>
      <c r="AY11" s="705"/>
      <c r="AZ11" s="705"/>
      <c r="BA11" s="705"/>
      <c r="BB11" s="705"/>
      <c r="BC11" s="705"/>
      <c r="BD11" s="705"/>
      <c r="BE11" s="705"/>
      <c r="BF11" s="705"/>
      <c r="BG11" s="705"/>
      <c r="BH11" s="705"/>
    </row>
    <row r="12" spans="1:60" s="708" customFormat="1" ht="9.75" customHeight="1">
      <c r="A12" s="522"/>
      <c r="B12" s="700"/>
      <c r="C12" s="701">
        <v>13</v>
      </c>
      <c r="D12" s="702" t="s">
        <v>525</v>
      </c>
      <c r="E12" s="702"/>
      <c r="F12" s="703">
        <v>1893</v>
      </c>
      <c r="G12" s="703">
        <v>1447</v>
      </c>
      <c r="H12" s="703">
        <v>1568</v>
      </c>
      <c r="I12" s="703">
        <v>1264</v>
      </c>
      <c r="J12" s="703">
        <v>1456</v>
      </c>
      <c r="K12" s="703">
        <v>1686</v>
      </c>
      <c r="L12" s="703">
        <v>1764</v>
      </c>
      <c r="M12" s="703">
        <v>1541</v>
      </c>
      <c r="N12" s="703">
        <v>1255</v>
      </c>
      <c r="O12" s="703">
        <v>1517</v>
      </c>
      <c r="P12" s="703">
        <v>2644</v>
      </c>
      <c r="Q12" s="703">
        <v>1524</v>
      </c>
      <c r="R12" s="703">
        <v>1915</v>
      </c>
      <c r="S12" s="703">
        <v>1652</v>
      </c>
      <c r="T12" s="703">
        <v>1892</v>
      </c>
      <c r="U12" s="703">
        <v>1421</v>
      </c>
      <c r="V12" s="703">
        <v>1356</v>
      </c>
      <c r="W12" s="703">
        <v>1522</v>
      </c>
      <c r="X12" s="928"/>
      <c r="Y12" s="704"/>
      <c r="Z12" s="705"/>
      <c r="AA12" s="325"/>
      <c r="AB12" s="709"/>
      <c r="AC12" s="707"/>
      <c r="AD12" s="705"/>
      <c r="AE12" s="705"/>
      <c r="AF12" s="705"/>
      <c r="AG12" s="705"/>
      <c r="AH12" s="705"/>
      <c r="AI12" s="705"/>
      <c r="AJ12" s="705"/>
      <c r="AK12" s="705"/>
      <c r="AL12" s="705"/>
      <c r="AM12" s="705"/>
      <c r="AN12" s="705"/>
      <c r="AO12" s="705"/>
      <c r="AP12" s="705"/>
      <c r="AQ12" s="705"/>
      <c r="AR12" s="705"/>
      <c r="AS12" s="705"/>
      <c r="AT12" s="705"/>
      <c r="AU12" s="705"/>
      <c r="AV12" s="705"/>
      <c r="AW12" s="705"/>
      <c r="AX12" s="705"/>
      <c r="AY12" s="705"/>
      <c r="AZ12" s="705"/>
      <c r="BA12" s="705"/>
      <c r="BB12" s="705"/>
      <c r="BC12" s="705"/>
      <c r="BD12" s="705"/>
      <c r="BE12" s="705"/>
      <c r="BF12" s="705"/>
      <c r="BG12" s="705"/>
      <c r="BH12" s="705"/>
    </row>
    <row r="13" spans="1:60" s="708" customFormat="1" ht="9.75" customHeight="1">
      <c r="A13" s="522"/>
      <c r="B13" s="700"/>
      <c r="C13" s="701">
        <v>14</v>
      </c>
      <c r="D13" s="702" t="s">
        <v>526</v>
      </c>
      <c r="E13" s="702"/>
      <c r="F13" s="710">
        <v>1061</v>
      </c>
      <c r="G13" s="710">
        <v>883</v>
      </c>
      <c r="H13" s="710">
        <v>979</v>
      </c>
      <c r="I13" s="710">
        <v>775</v>
      </c>
      <c r="J13" s="710">
        <v>899</v>
      </c>
      <c r="K13" s="710">
        <v>1033</v>
      </c>
      <c r="L13" s="710">
        <v>1037</v>
      </c>
      <c r="M13" s="710">
        <v>1193</v>
      </c>
      <c r="N13" s="710">
        <v>843</v>
      </c>
      <c r="O13" s="710">
        <v>1026</v>
      </c>
      <c r="P13" s="710">
        <v>1856</v>
      </c>
      <c r="Q13" s="710">
        <v>1050</v>
      </c>
      <c r="R13" s="710">
        <v>1410</v>
      </c>
      <c r="S13" s="710">
        <v>1046</v>
      </c>
      <c r="T13" s="710">
        <v>1190</v>
      </c>
      <c r="U13" s="710">
        <v>917</v>
      </c>
      <c r="V13" s="710">
        <v>891</v>
      </c>
      <c r="W13" s="710">
        <v>925</v>
      </c>
      <c r="X13" s="928"/>
      <c r="Y13" s="704"/>
      <c r="Z13" s="676"/>
      <c r="AA13" s="325"/>
      <c r="AB13" s="705"/>
      <c r="AC13" s="705"/>
      <c r="AD13" s="711"/>
      <c r="AE13" s="711"/>
      <c r="AF13" s="711"/>
      <c r="AG13" s="711"/>
      <c r="AH13" s="711"/>
      <c r="AI13" s="711"/>
      <c r="AJ13" s="711"/>
      <c r="AK13" s="711"/>
      <c r="AL13" s="711"/>
      <c r="AM13" s="711"/>
      <c r="AN13" s="711"/>
      <c r="AO13" s="705"/>
      <c r="AP13" s="705"/>
      <c r="AQ13" s="705"/>
      <c r="AR13" s="705"/>
      <c r="AS13" s="705"/>
      <c r="AT13" s="705"/>
      <c r="AU13" s="705"/>
      <c r="AV13" s="705"/>
      <c r="AW13" s="705"/>
      <c r="AX13" s="705"/>
      <c r="AY13" s="705"/>
      <c r="AZ13" s="705"/>
      <c r="BA13" s="705"/>
      <c r="BB13" s="705"/>
      <c r="BC13" s="705"/>
      <c r="BD13" s="705"/>
      <c r="BE13" s="705"/>
      <c r="BF13" s="705"/>
      <c r="BG13" s="705"/>
      <c r="BH13" s="705"/>
    </row>
    <row r="14" spans="1:60" s="708" customFormat="1" ht="10.5" customHeight="1">
      <c r="A14" s="522"/>
      <c r="B14" s="700"/>
      <c r="C14" s="936">
        <v>2</v>
      </c>
      <c r="D14" s="937" t="s">
        <v>572</v>
      </c>
      <c r="E14" s="937"/>
      <c r="F14" s="1383">
        <v>1424</v>
      </c>
      <c r="G14" s="1383">
        <v>1426</v>
      </c>
      <c r="H14" s="1383">
        <v>1340</v>
      </c>
      <c r="I14" s="1383">
        <v>1283</v>
      </c>
      <c r="J14" s="1383">
        <v>1281</v>
      </c>
      <c r="K14" s="1383">
        <v>1402</v>
      </c>
      <c r="L14" s="1383">
        <v>1332</v>
      </c>
      <c r="M14" s="1383">
        <v>1306</v>
      </c>
      <c r="N14" s="1383">
        <v>1233</v>
      </c>
      <c r="O14" s="1383">
        <v>1283</v>
      </c>
      <c r="P14" s="1383">
        <v>1795</v>
      </c>
      <c r="Q14" s="1383">
        <v>1206</v>
      </c>
      <c r="R14" s="1383">
        <v>1503</v>
      </c>
      <c r="S14" s="1383">
        <v>1318</v>
      </c>
      <c r="T14" s="1383">
        <v>1491</v>
      </c>
      <c r="U14" s="1383">
        <v>1373</v>
      </c>
      <c r="V14" s="1383">
        <v>1309</v>
      </c>
      <c r="W14" s="1383">
        <v>1344</v>
      </c>
      <c r="X14" s="928"/>
      <c r="Y14" s="704"/>
      <c r="Z14" s="676"/>
      <c r="AA14" s="325"/>
      <c r="AB14" s="705"/>
      <c r="AC14" s="705"/>
      <c r="AD14" s="711"/>
      <c r="AE14" s="711"/>
      <c r="AF14" s="711"/>
      <c r="AG14" s="711"/>
      <c r="AH14" s="711"/>
      <c r="AI14" s="711"/>
      <c r="AJ14" s="711"/>
      <c r="AK14" s="711"/>
      <c r="AL14" s="711"/>
      <c r="AM14" s="711"/>
      <c r="AN14" s="711"/>
      <c r="AO14" s="705"/>
      <c r="AP14" s="705"/>
      <c r="AQ14" s="705"/>
      <c r="AR14" s="705"/>
      <c r="AS14" s="705"/>
      <c r="AT14" s="705"/>
      <c r="AU14" s="705"/>
      <c r="AV14" s="705"/>
      <c r="AW14" s="705"/>
      <c r="AX14" s="705"/>
      <c r="AY14" s="705"/>
      <c r="AZ14" s="705"/>
      <c r="BA14" s="705"/>
      <c r="BB14" s="705"/>
      <c r="BC14" s="705"/>
      <c r="BD14" s="705"/>
      <c r="BE14" s="705"/>
      <c r="BF14" s="705"/>
      <c r="BG14" s="705"/>
      <c r="BH14" s="705"/>
    </row>
    <row r="15" spans="1:60" s="708" customFormat="1" ht="19.5" customHeight="1">
      <c r="A15" s="522"/>
      <c r="B15" s="700"/>
      <c r="C15" s="701">
        <v>21</v>
      </c>
      <c r="D15" s="702" t="s">
        <v>527</v>
      </c>
      <c r="E15" s="702"/>
      <c r="F15" s="710">
        <v>1619</v>
      </c>
      <c r="G15" s="710">
        <v>1632</v>
      </c>
      <c r="H15" s="710">
        <v>1429</v>
      </c>
      <c r="I15" s="710">
        <v>1513</v>
      </c>
      <c r="J15" s="710">
        <v>1249</v>
      </c>
      <c r="K15" s="710">
        <v>1576</v>
      </c>
      <c r="L15" s="710">
        <v>1465</v>
      </c>
      <c r="M15" s="710">
        <v>1518</v>
      </c>
      <c r="N15" s="710">
        <v>1218</v>
      </c>
      <c r="O15" s="710">
        <v>1446</v>
      </c>
      <c r="P15" s="710">
        <v>1986</v>
      </c>
      <c r="Q15" s="710">
        <v>1325</v>
      </c>
      <c r="R15" s="710">
        <v>1686</v>
      </c>
      <c r="S15" s="710">
        <v>1514</v>
      </c>
      <c r="T15" s="710">
        <v>1895</v>
      </c>
      <c r="U15" s="710">
        <v>1364</v>
      </c>
      <c r="V15" s="710">
        <v>1422</v>
      </c>
      <c r="W15" s="710">
        <v>1503</v>
      </c>
      <c r="X15" s="928"/>
      <c r="Y15" s="704"/>
      <c r="Z15" s="676"/>
      <c r="AA15" s="325"/>
      <c r="AB15" s="705"/>
      <c r="AC15" s="705"/>
      <c r="AD15" s="711"/>
      <c r="AE15" s="711"/>
      <c r="AF15" s="711"/>
      <c r="AG15" s="711"/>
      <c r="AH15" s="711"/>
      <c r="AI15" s="711"/>
      <c r="AJ15" s="711"/>
      <c r="AK15" s="711"/>
      <c r="AL15" s="711"/>
      <c r="AM15" s="711"/>
      <c r="AN15" s="711"/>
      <c r="AO15" s="705"/>
      <c r="AP15" s="705"/>
      <c r="AQ15" s="705"/>
      <c r="AR15" s="705"/>
      <c r="AS15" s="705"/>
      <c r="AT15" s="705"/>
      <c r="AU15" s="705"/>
      <c r="AV15" s="705"/>
      <c r="AW15" s="705"/>
      <c r="AX15" s="705"/>
      <c r="AY15" s="705"/>
      <c r="AZ15" s="705"/>
      <c r="BA15" s="705"/>
      <c r="BB15" s="705"/>
      <c r="BC15" s="705"/>
      <c r="BD15" s="705"/>
      <c r="BE15" s="705"/>
      <c r="BF15" s="705"/>
      <c r="BG15" s="705"/>
      <c r="BH15" s="705"/>
    </row>
    <row r="16" spans="1:60" s="708" customFormat="1" ht="9.75" customHeight="1">
      <c r="A16" s="522"/>
      <c r="B16" s="700"/>
      <c r="C16" s="701">
        <v>22</v>
      </c>
      <c r="D16" s="702" t="s">
        <v>528</v>
      </c>
      <c r="E16" s="702"/>
      <c r="F16" s="710">
        <v>1378</v>
      </c>
      <c r="G16" s="710">
        <v>1352</v>
      </c>
      <c r="H16" s="710">
        <v>1332</v>
      </c>
      <c r="I16" s="710">
        <v>1355</v>
      </c>
      <c r="J16" s="710">
        <v>1417</v>
      </c>
      <c r="K16" s="710">
        <v>1360</v>
      </c>
      <c r="L16" s="710">
        <v>1317</v>
      </c>
      <c r="M16" s="710">
        <v>1312</v>
      </c>
      <c r="N16" s="710">
        <v>1145</v>
      </c>
      <c r="O16" s="710">
        <v>1235</v>
      </c>
      <c r="P16" s="710">
        <v>1575</v>
      </c>
      <c r="Q16" s="710">
        <v>1213</v>
      </c>
      <c r="R16" s="710">
        <v>1415</v>
      </c>
      <c r="S16" s="710">
        <v>1332</v>
      </c>
      <c r="T16" s="710">
        <v>1337</v>
      </c>
      <c r="U16" s="710">
        <v>1691</v>
      </c>
      <c r="V16" s="710">
        <v>1404</v>
      </c>
      <c r="W16" s="710">
        <v>1487</v>
      </c>
      <c r="X16" s="928"/>
      <c r="Y16" s="704"/>
      <c r="Z16" s="676"/>
      <c r="AA16" s="325"/>
      <c r="AB16" s="705"/>
      <c r="AC16" s="705"/>
      <c r="AD16" s="711"/>
      <c r="AE16" s="711"/>
      <c r="AF16" s="711"/>
      <c r="AG16" s="711"/>
      <c r="AH16" s="711"/>
      <c r="AI16" s="711"/>
      <c r="AJ16" s="711"/>
      <c r="AK16" s="711"/>
      <c r="AL16" s="711"/>
      <c r="AM16" s="711"/>
      <c r="AN16" s="711"/>
      <c r="AO16" s="705"/>
      <c r="AP16" s="705"/>
      <c r="AQ16" s="705"/>
      <c r="AR16" s="705"/>
      <c r="AS16" s="705"/>
      <c r="AT16" s="705"/>
      <c r="AU16" s="705"/>
      <c r="AV16" s="705"/>
      <c r="AW16" s="705"/>
      <c r="AX16" s="705"/>
      <c r="AY16" s="705"/>
      <c r="AZ16" s="705"/>
      <c r="BA16" s="705"/>
      <c r="BB16" s="705"/>
      <c r="BC16" s="705"/>
      <c r="BD16" s="705"/>
      <c r="BE16" s="705"/>
      <c r="BF16" s="705"/>
      <c r="BG16" s="705"/>
      <c r="BH16" s="705"/>
    </row>
    <row r="17" spans="1:60" s="708" customFormat="1" ht="9.75" customHeight="1">
      <c r="A17" s="522"/>
      <c r="B17" s="700"/>
      <c r="C17" s="701">
        <v>23</v>
      </c>
      <c r="D17" s="702" t="s">
        <v>529</v>
      </c>
      <c r="E17" s="702"/>
      <c r="F17" s="710">
        <v>1367</v>
      </c>
      <c r="G17" s="710">
        <v>1399</v>
      </c>
      <c r="H17" s="710">
        <v>1426</v>
      </c>
      <c r="I17" s="710">
        <v>1266</v>
      </c>
      <c r="J17" s="710">
        <v>1381</v>
      </c>
      <c r="K17" s="710">
        <v>1424</v>
      </c>
      <c r="L17" s="710">
        <v>1282</v>
      </c>
      <c r="M17" s="710">
        <v>1216</v>
      </c>
      <c r="N17" s="710">
        <v>1418</v>
      </c>
      <c r="O17" s="710">
        <v>1369</v>
      </c>
      <c r="P17" s="710">
        <v>1477</v>
      </c>
      <c r="Q17" s="710">
        <v>1123</v>
      </c>
      <c r="R17" s="710">
        <v>1518</v>
      </c>
      <c r="S17" s="710">
        <v>1300</v>
      </c>
      <c r="T17" s="710">
        <v>1210</v>
      </c>
      <c r="U17" s="710">
        <v>1361</v>
      </c>
      <c r="V17" s="710">
        <v>1256</v>
      </c>
      <c r="W17" s="710">
        <v>1212</v>
      </c>
      <c r="X17" s="928"/>
      <c r="Y17" s="704"/>
      <c r="Z17" s="676"/>
      <c r="AA17" s="325"/>
      <c r="AB17" s="705"/>
      <c r="AC17" s="705"/>
      <c r="AD17" s="711"/>
      <c r="AE17" s="711"/>
      <c r="AF17" s="711"/>
      <c r="AG17" s="711"/>
      <c r="AH17" s="711"/>
      <c r="AI17" s="711"/>
      <c r="AJ17" s="711"/>
      <c r="AK17" s="711"/>
      <c r="AL17" s="711"/>
      <c r="AM17" s="711"/>
      <c r="AN17" s="711"/>
      <c r="AO17" s="705"/>
      <c r="AP17" s="705"/>
      <c r="AQ17" s="705"/>
      <c r="AR17" s="705"/>
      <c r="AS17" s="705"/>
      <c r="AT17" s="705"/>
      <c r="AU17" s="705"/>
      <c r="AV17" s="705"/>
      <c r="AW17" s="705"/>
      <c r="AX17" s="705"/>
      <c r="AY17" s="705"/>
      <c r="AZ17" s="705"/>
      <c r="BA17" s="705"/>
      <c r="BB17" s="705"/>
      <c r="BC17" s="705"/>
      <c r="BD17" s="705"/>
      <c r="BE17" s="705"/>
      <c r="BF17" s="705"/>
      <c r="BG17" s="705"/>
      <c r="BH17" s="705"/>
    </row>
    <row r="18" spans="1:60" s="708" customFormat="1" ht="19.5" customHeight="1">
      <c r="A18" s="522"/>
      <c r="B18" s="700"/>
      <c r="C18" s="701">
        <v>24</v>
      </c>
      <c r="D18" s="702" t="s">
        <v>530</v>
      </c>
      <c r="E18" s="702"/>
      <c r="F18" s="710">
        <v>1329</v>
      </c>
      <c r="G18" s="710">
        <v>1295</v>
      </c>
      <c r="H18" s="710">
        <v>1207</v>
      </c>
      <c r="I18" s="710">
        <v>1111</v>
      </c>
      <c r="J18" s="710">
        <v>1234</v>
      </c>
      <c r="K18" s="710">
        <v>1339</v>
      </c>
      <c r="L18" s="710">
        <v>1371</v>
      </c>
      <c r="M18" s="710">
        <v>1264</v>
      </c>
      <c r="N18" s="710">
        <v>1216</v>
      </c>
      <c r="O18" s="710">
        <v>1167</v>
      </c>
      <c r="P18" s="710">
        <v>1873</v>
      </c>
      <c r="Q18" s="710">
        <v>1322</v>
      </c>
      <c r="R18" s="710">
        <v>1436</v>
      </c>
      <c r="S18" s="710">
        <v>1261</v>
      </c>
      <c r="T18" s="710">
        <v>1569</v>
      </c>
      <c r="U18" s="710">
        <v>1121</v>
      </c>
      <c r="V18" s="710">
        <v>1195</v>
      </c>
      <c r="W18" s="710">
        <v>1167</v>
      </c>
      <c r="X18" s="928"/>
      <c r="Y18" s="704"/>
      <c r="Z18" s="676"/>
      <c r="AA18" s="325"/>
      <c r="AB18" s="705"/>
      <c r="AC18" s="705"/>
      <c r="AD18" s="711"/>
      <c r="AE18" s="711"/>
      <c r="AF18" s="711"/>
      <c r="AG18" s="711"/>
      <c r="AH18" s="711"/>
      <c r="AI18" s="711"/>
      <c r="AJ18" s="711"/>
      <c r="AK18" s="711"/>
      <c r="AL18" s="711"/>
      <c r="AM18" s="711"/>
      <c r="AN18" s="711"/>
      <c r="AO18" s="705"/>
      <c r="AP18" s="705"/>
      <c r="AQ18" s="705"/>
      <c r="AR18" s="705"/>
      <c r="AS18" s="705"/>
      <c r="AT18" s="705"/>
      <c r="AU18" s="705"/>
      <c r="AV18" s="705"/>
      <c r="AW18" s="705"/>
      <c r="AX18" s="705"/>
      <c r="AY18" s="705"/>
      <c r="AZ18" s="705"/>
      <c r="BA18" s="705"/>
      <c r="BB18" s="705"/>
      <c r="BC18" s="705"/>
      <c r="BD18" s="705"/>
      <c r="BE18" s="705"/>
      <c r="BF18" s="705"/>
      <c r="BG18" s="705"/>
      <c r="BH18" s="705"/>
    </row>
    <row r="19" spans="1:60" s="708" customFormat="1" ht="19.5" customHeight="1">
      <c r="A19" s="522"/>
      <c r="B19" s="700"/>
      <c r="C19" s="701">
        <v>25</v>
      </c>
      <c r="D19" s="702" t="s">
        <v>531</v>
      </c>
      <c r="E19" s="702"/>
      <c r="F19" s="710">
        <v>1313</v>
      </c>
      <c r="G19" s="710">
        <v>1598</v>
      </c>
      <c r="H19" s="710">
        <v>1324</v>
      </c>
      <c r="I19" s="710">
        <v>849</v>
      </c>
      <c r="J19" s="710">
        <v>1023</v>
      </c>
      <c r="K19" s="710">
        <v>1289</v>
      </c>
      <c r="L19" s="710">
        <v>1305</v>
      </c>
      <c r="M19" s="710">
        <v>1277</v>
      </c>
      <c r="N19" s="710">
        <v>874</v>
      </c>
      <c r="O19" s="710">
        <v>1144</v>
      </c>
      <c r="P19" s="710">
        <v>1764</v>
      </c>
      <c r="Q19" s="710">
        <v>1627</v>
      </c>
      <c r="R19" s="710">
        <v>1469</v>
      </c>
      <c r="S19" s="710">
        <v>1206</v>
      </c>
      <c r="T19" s="710">
        <v>1658</v>
      </c>
      <c r="U19" s="710">
        <v>1090</v>
      </c>
      <c r="V19" s="710">
        <v>1179</v>
      </c>
      <c r="W19" s="710">
        <v>1159</v>
      </c>
      <c r="X19" s="928"/>
      <c r="Y19" s="704"/>
      <c r="Z19" s="676"/>
      <c r="AA19" s="325"/>
      <c r="AB19" s="705"/>
      <c r="AC19" s="705"/>
      <c r="AD19" s="711"/>
      <c r="AE19" s="711"/>
      <c r="AF19" s="711"/>
      <c r="AG19" s="711"/>
      <c r="AH19" s="711"/>
      <c r="AI19" s="711"/>
      <c r="AJ19" s="711"/>
      <c r="AK19" s="711"/>
      <c r="AL19" s="711"/>
      <c r="AM19" s="711"/>
      <c r="AN19" s="711"/>
      <c r="AO19" s="705"/>
      <c r="AP19" s="705"/>
      <c r="AQ19" s="705"/>
      <c r="AR19" s="705"/>
      <c r="AS19" s="705"/>
      <c r="AT19" s="705"/>
      <c r="AU19" s="705"/>
      <c r="AV19" s="705"/>
      <c r="AW19" s="705"/>
      <c r="AX19" s="705"/>
      <c r="AY19" s="705"/>
      <c r="AZ19" s="705"/>
      <c r="BA19" s="705"/>
      <c r="BB19" s="705"/>
      <c r="BC19" s="705"/>
      <c r="BD19" s="705"/>
      <c r="BE19" s="705"/>
      <c r="BF19" s="705"/>
      <c r="BG19" s="705"/>
      <c r="BH19" s="705"/>
    </row>
    <row r="20" spans="1:60" s="708" customFormat="1" ht="19.5" customHeight="1">
      <c r="A20" s="522"/>
      <c r="B20" s="700"/>
      <c r="C20" s="701">
        <v>26</v>
      </c>
      <c r="D20" s="702" t="s">
        <v>532</v>
      </c>
      <c r="E20" s="702"/>
      <c r="F20" s="710">
        <v>1220</v>
      </c>
      <c r="G20" s="710">
        <v>1236</v>
      </c>
      <c r="H20" s="710">
        <v>1166</v>
      </c>
      <c r="I20" s="710">
        <v>965</v>
      </c>
      <c r="J20" s="710">
        <v>1014</v>
      </c>
      <c r="K20" s="710">
        <v>1284</v>
      </c>
      <c r="L20" s="710">
        <v>1156</v>
      </c>
      <c r="M20" s="710">
        <v>1159</v>
      </c>
      <c r="N20" s="710">
        <v>1050</v>
      </c>
      <c r="O20" s="710">
        <v>978</v>
      </c>
      <c r="P20" s="710">
        <v>1799</v>
      </c>
      <c r="Q20" s="710">
        <v>958</v>
      </c>
      <c r="R20" s="710">
        <v>1385</v>
      </c>
      <c r="S20" s="710">
        <v>1025</v>
      </c>
      <c r="T20" s="710">
        <v>1226</v>
      </c>
      <c r="U20" s="710">
        <v>1065</v>
      </c>
      <c r="V20" s="710">
        <v>1020</v>
      </c>
      <c r="W20" s="710">
        <v>1248</v>
      </c>
      <c r="X20" s="928"/>
      <c r="Y20" s="704"/>
      <c r="Z20" s="676"/>
      <c r="AA20" s="325"/>
      <c r="AB20" s="705"/>
      <c r="AC20" s="705"/>
      <c r="AD20" s="711"/>
      <c r="AE20" s="711"/>
      <c r="AF20" s="711"/>
      <c r="AG20" s="711"/>
      <c r="AH20" s="711"/>
      <c r="AI20" s="711"/>
      <c r="AJ20" s="711"/>
      <c r="AK20" s="711"/>
      <c r="AL20" s="711"/>
      <c r="AM20" s="711"/>
      <c r="AN20" s="711"/>
      <c r="AO20" s="705"/>
      <c r="AP20" s="705"/>
      <c r="AQ20" s="705"/>
      <c r="AR20" s="705"/>
      <c r="AS20" s="705"/>
      <c r="AT20" s="705"/>
      <c r="AU20" s="705"/>
      <c r="AV20" s="705"/>
      <c r="AW20" s="705"/>
      <c r="AX20" s="705"/>
      <c r="AY20" s="705"/>
      <c r="AZ20" s="705"/>
      <c r="BA20" s="705"/>
      <c r="BB20" s="705"/>
      <c r="BC20" s="705"/>
      <c r="BD20" s="705"/>
      <c r="BE20" s="705"/>
      <c r="BF20" s="705"/>
      <c r="BG20" s="705"/>
      <c r="BH20" s="705"/>
    </row>
    <row r="21" spans="1:60" s="708" customFormat="1" ht="10.5" customHeight="1">
      <c r="A21" s="522"/>
      <c r="B21" s="700"/>
      <c r="C21" s="936">
        <v>3</v>
      </c>
      <c r="D21" s="937" t="s">
        <v>533</v>
      </c>
      <c r="E21" s="937"/>
      <c r="F21" s="1383">
        <v>1089</v>
      </c>
      <c r="G21" s="1383">
        <v>1001</v>
      </c>
      <c r="H21" s="1383">
        <v>1023</v>
      </c>
      <c r="I21" s="1383">
        <v>956</v>
      </c>
      <c r="J21" s="1383">
        <v>926</v>
      </c>
      <c r="K21" s="1383">
        <v>1027</v>
      </c>
      <c r="L21" s="1383">
        <v>1061</v>
      </c>
      <c r="M21" s="1383">
        <v>1072</v>
      </c>
      <c r="N21" s="1383">
        <v>869</v>
      </c>
      <c r="O21" s="1383">
        <v>998</v>
      </c>
      <c r="P21" s="1383">
        <v>1380</v>
      </c>
      <c r="Q21" s="1383">
        <v>1018</v>
      </c>
      <c r="R21" s="1383">
        <v>1136</v>
      </c>
      <c r="S21" s="1383">
        <v>1009</v>
      </c>
      <c r="T21" s="1383">
        <v>1534</v>
      </c>
      <c r="U21" s="1383">
        <v>912</v>
      </c>
      <c r="V21" s="1383">
        <v>948</v>
      </c>
      <c r="W21" s="1383">
        <v>942</v>
      </c>
      <c r="X21" s="928"/>
      <c r="Y21" s="704"/>
      <c r="Z21" s="676"/>
      <c r="AA21" s="325"/>
      <c r="AB21" s="705"/>
      <c r="AC21" s="705"/>
      <c r="AD21" s="711"/>
      <c r="AE21" s="711"/>
      <c r="AF21" s="711"/>
      <c r="AG21" s="711"/>
      <c r="AH21" s="711"/>
      <c r="AI21" s="711"/>
      <c r="AJ21" s="711"/>
      <c r="AK21" s="711"/>
      <c r="AL21" s="711"/>
      <c r="AM21" s="711"/>
      <c r="AN21" s="711"/>
      <c r="AO21" s="705"/>
      <c r="AP21" s="705"/>
      <c r="AQ21" s="705"/>
      <c r="AR21" s="705"/>
      <c r="AS21" s="705"/>
      <c r="AT21" s="705"/>
      <c r="AU21" s="705"/>
      <c r="AV21" s="705"/>
      <c r="AW21" s="705"/>
      <c r="AX21" s="705"/>
      <c r="AY21" s="705"/>
      <c r="AZ21" s="705"/>
      <c r="BA21" s="705"/>
      <c r="BB21" s="705"/>
      <c r="BC21" s="705"/>
      <c r="BD21" s="705"/>
      <c r="BE21" s="705"/>
      <c r="BF21" s="705"/>
      <c r="BG21" s="705"/>
      <c r="BH21" s="705"/>
    </row>
    <row r="22" spans="1:60" s="708" customFormat="1" ht="19.5" customHeight="1">
      <c r="A22" s="522"/>
      <c r="B22" s="700"/>
      <c r="C22" s="701">
        <v>31</v>
      </c>
      <c r="D22" s="702" t="s">
        <v>534</v>
      </c>
      <c r="E22" s="702"/>
      <c r="F22" s="710">
        <v>1116</v>
      </c>
      <c r="G22" s="710">
        <v>1094</v>
      </c>
      <c r="H22" s="710">
        <v>930</v>
      </c>
      <c r="I22" s="710">
        <v>977</v>
      </c>
      <c r="J22" s="710">
        <v>947</v>
      </c>
      <c r="K22" s="710">
        <v>1052</v>
      </c>
      <c r="L22" s="710">
        <v>1129</v>
      </c>
      <c r="M22" s="710">
        <v>1050</v>
      </c>
      <c r="N22" s="710">
        <v>850</v>
      </c>
      <c r="O22" s="710">
        <v>1051</v>
      </c>
      <c r="P22" s="710">
        <v>1451</v>
      </c>
      <c r="Q22" s="710">
        <v>1139</v>
      </c>
      <c r="R22" s="710">
        <v>1061</v>
      </c>
      <c r="S22" s="710">
        <v>1022</v>
      </c>
      <c r="T22" s="710">
        <v>1247</v>
      </c>
      <c r="U22" s="710">
        <v>913</v>
      </c>
      <c r="V22" s="710">
        <v>993</v>
      </c>
      <c r="W22" s="710">
        <v>936</v>
      </c>
      <c r="X22" s="928"/>
      <c r="Y22" s="704"/>
      <c r="Z22" s="676"/>
      <c r="AA22" s="325"/>
      <c r="AB22" s="705"/>
      <c r="AC22" s="705"/>
      <c r="AD22" s="711"/>
      <c r="AE22" s="711"/>
      <c r="AF22" s="711"/>
      <c r="AG22" s="711"/>
      <c r="AH22" s="711"/>
      <c r="AI22" s="711"/>
      <c r="AJ22" s="711"/>
      <c r="AK22" s="711"/>
      <c r="AL22" s="711"/>
      <c r="AM22" s="711"/>
      <c r="AN22" s="711"/>
      <c r="AO22" s="705"/>
      <c r="AP22" s="705"/>
      <c r="AQ22" s="705"/>
      <c r="AR22" s="705"/>
      <c r="AS22" s="705"/>
      <c r="AT22" s="705"/>
      <c r="AU22" s="705"/>
      <c r="AV22" s="705"/>
      <c r="AW22" s="705"/>
      <c r="AX22" s="705"/>
      <c r="AY22" s="705"/>
      <c r="AZ22" s="705"/>
      <c r="BA22" s="705"/>
      <c r="BB22" s="705"/>
      <c r="BC22" s="705"/>
      <c r="BD22" s="705"/>
      <c r="BE22" s="705"/>
      <c r="BF22" s="705"/>
      <c r="BG22" s="705"/>
      <c r="BH22" s="705"/>
    </row>
    <row r="23" spans="1:60" s="708" customFormat="1" ht="12" customHeight="1">
      <c r="A23" s="522"/>
      <c r="B23" s="700"/>
      <c r="C23" s="701">
        <v>32</v>
      </c>
      <c r="D23" s="702" t="s">
        <v>535</v>
      </c>
      <c r="E23" s="702"/>
      <c r="F23" s="710">
        <v>889</v>
      </c>
      <c r="G23" s="710">
        <v>865</v>
      </c>
      <c r="H23" s="710">
        <v>854</v>
      </c>
      <c r="I23" s="710">
        <v>859</v>
      </c>
      <c r="J23" s="710">
        <v>843</v>
      </c>
      <c r="K23" s="710">
        <v>877</v>
      </c>
      <c r="L23" s="710">
        <v>932</v>
      </c>
      <c r="M23" s="710">
        <v>879</v>
      </c>
      <c r="N23" s="710">
        <v>788</v>
      </c>
      <c r="O23" s="710">
        <v>872</v>
      </c>
      <c r="P23" s="710">
        <v>1038</v>
      </c>
      <c r="Q23" s="710">
        <v>833</v>
      </c>
      <c r="R23" s="710">
        <v>890</v>
      </c>
      <c r="S23" s="710">
        <v>889</v>
      </c>
      <c r="T23" s="710">
        <v>939</v>
      </c>
      <c r="U23" s="710">
        <v>845</v>
      </c>
      <c r="V23" s="710">
        <v>864</v>
      </c>
      <c r="W23" s="710">
        <v>866</v>
      </c>
      <c r="X23" s="928"/>
      <c r="Y23" s="704"/>
      <c r="Z23" s="676"/>
      <c r="AA23" s="325"/>
      <c r="AB23" s="705"/>
      <c r="AC23" s="705"/>
      <c r="AD23" s="711"/>
      <c r="AE23" s="711"/>
      <c r="AF23" s="711"/>
      <c r="AG23" s="711"/>
      <c r="AH23" s="711"/>
      <c r="AI23" s="711"/>
      <c r="AJ23" s="711"/>
      <c r="AK23" s="711"/>
      <c r="AL23" s="711"/>
      <c r="AM23" s="711"/>
      <c r="AN23" s="711"/>
      <c r="AO23" s="705"/>
      <c r="AP23" s="705"/>
      <c r="AQ23" s="705"/>
      <c r="AR23" s="705"/>
      <c r="AS23" s="705"/>
      <c r="AT23" s="705"/>
      <c r="AU23" s="705"/>
      <c r="AV23" s="705"/>
      <c r="AW23" s="705"/>
      <c r="AX23" s="705"/>
      <c r="AY23" s="705"/>
      <c r="AZ23" s="705"/>
      <c r="BA23" s="705"/>
      <c r="BB23" s="705"/>
      <c r="BC23" s="705"/>
      <c r="BD23" s="705"/>
      <c r="BE23" s="705"/>
      <c r="BF23" s="705"/>
      <c r="BG23" s="705"/>
      <c r="BH23" s="705"/>
    </row>
    <row r="24" spans="1:60" s="708" customFormat="1" ht="19.5" customHeight="1">
      <c r="A24" s="522"/>
      <c r="B24" s="700"/>
      <c r="C24" s="701">
        <v>33</v>
      </c>
      <c r="D24" s="702" t="s">
        <v>536</v>
      </c>
      <c r="E24" s="702"/>
      <c r="F24" s="710">
        <v>1132</v>
      </c>
      <c r="G24" s="710">
        <v>997</v>
      </c>
      <c r="H24" s="710">
        <v>1015</v>
      </c>
      <c r="I24" s="710">
        <v>1022</v>
      </c>
      <c r="J24" s="710">
        <v>1010</v>
      </c>
      <c r="K24" s="710">
        <v>1016</v>
      </c>
      <c r="L24" s="710">
        <v>1053</v>
      </c>
      <c r="M24" s="710">
        <v>1080</v>
      </c>
      <c r="N24" s="710">
        <v>946</v>
      </c>
      <c r="O24" s="710">
        <v>1005</v>
      </c>
      <c r="P24" s="710">
        <v>1460</v>
      </c>
      <c r="Q24" s="710">
        <v>974</v>
      </c>
      <c r="R24" s="710">
        <v>1185</v>
      </c>
      <c r="S24" s="710">
        <v>1074</v>
      </c>
      <c r="T24" s="710">
        <v>1225</v>
      </c>
      <c r="U24" s="710">
        <v>951</v>
      </c>
      <c r="V24" s="710">
        <v>951</v>
      </c>
      <c r="W24" s="710">
        <v>979</v>
      </c>
      <c r="X24" s="928"/>
      <c r="Y24" s="704"/>
      <c r="Z24" s="676"/>
      <c r="AA24" s="325"/>
      <c r="AB24" s="705"/>
      <c r="AC24" s="705"/>
      <c r="AD24" s="711"/>
      <c r="AE24" s="711"/>
      <c r="AF24" s="711"/>
      <c r="AG24" s="711"/>
      <c r="AH24" s="711"/>
      <c r="AI24" s="711"/>
      <c r="AJ24" s="711"/>
      <c r="AK24" s="711"/>
      <c r="AL24" s="711"/>
      <c r="AM24" s="711"/>
      <c r="AN24" s="711"/>
      <c r="AO24" s="705"/>
      <c r="AP24" s="705"/>
      <c r="AQ24" s="705"/>
      <c r="AR24" s="705"/>
      <c r="AS24" s="705"/>
      <c r="AT24" s="705"/>
      <c r="AU24" s="705"/>
      <c r="AV24" s="705"/>
      <c r="AW24" s="705"/>
      <c r="AX24" s="705"/>
      <c r="AY24" s="705"/>
      <c r="AZ24" s="705"/>
      <c r="BA24" s="705"/>
      <c r="BB24" s="705"/>
      <c r="BC24" s="705"/>
      <c r="BD24" s="705"/>
      <c r="BE24" s="705"/>
      <c r="BF24" s="705"/>
      <c r="BG24" s="705"/>
      <c r="BH24" s="705"/>
    </row>
    <row r="25" spans="1:60" s="708" customFormat="1" ht="19.5" customHeight="1">
      <c r="A25" s="522"/>
      <c r="B25" s="700"/>
      <c r="C25" s="701">
        <v>34</v>
      </c>
      <c r="D25" s="702" t="s">
        <v>537</v>
      </c>
      <c r="E25" s="702"/>
      <c r="F25" s="710">
        <v>846</v>
      </c>
      <c r="G25" s="710">
        <v>901</v>
      </c>
      <c r="H25" s="710">
        <v>2459</v>
      </c>
      <c r="I25" s="710">
        <v>669</v>
      </c>
      <c r="J25" s="710">
        <v>683</v>
      </c>
      <c r="K25" s="710">
        <v>1177</v>
      </c>
      <c r="L25" s="710">
        <v>910</v>
      </c>
      <c r="M25" s="710">
        <v>1456</v>
      </c>
      <c r="N25" s="710">
        <v>755</v>
      </c>
      <c r="O25" s="710">
        <v>807</v>
      </c>
      <c r="P25" s="710">
        <v>1077</v>
      </c>
      <c r="Q25" s="710">
        <v>815</v>
      </c>
      <c r="R25" s="710">
        <v>1952</v>
      </c>
      <c r="S25" s="710">
        <v>780</v>
      </c>
      <c r="T25" s="710">
        <v>9345</v>
      </c>
      <c r="U25" s="710">
        <v>833</v>
      </c>
      <c r="V25" s="710">
        <v>916</v>
      </c>
      <c r="W25" s="710">
        <v>825</v>
      </c>
      <c r="X25" s="928"/>
      <c r="Y25" s="704"/>
      <c r="Z25" s="676"/>
      <c r="AA25" s="325"/>
      <c r="AB25" s="705"/>
      <c r="AC25" s="705"/>
      <c r="AD25" s="711"/>
      <c r="AE25" s="711"/>
      <c r="AF25" s="711"/>
      <c r="AG25" s="711"/>
      <c r="AH25" s="711"/>
      <c r="AI25" s="711"/>
      <c r="AJ25" s="711"/>
      <c r="AK25" s="711"/>
      <c r="AL25" s="711"/>
      <c r="AM25" s="711"/>
      <c r="AN25" s="711"/>
      <c r="AO25" s="705"/>
      <c r="AP25" s="705"/>
      <c r="AQ25" s="705"/>
      <c r="AR25" s="705"/>
      <c r="AS25" s="705"/>
      <c r="AT25" s="705"/>
      <c r="AU25" s="705"/>
      <c r="AV25" s="705"/>
      <c r="AW25" s="705"/>
      <c r="AX25" s="705"/>
      <c r="AY25" s="705"/>
      <c r="AZ25" s="705"/>
      <c r="BA25" s="705"/>
      <c r="BB25" s="705"/>
      <c r="BC25" s="705"/>
      <c r="BD25" s="705"/>
      <c r="BE25" s="705"/>
      <c r="BF25" s="705"/>
      <c r="BG25" s="705"/>
      <c r="BH25" s="705"/>
    </row>
    <row r="26" spans="1:60" s="708" customFormat="1" ht="19.5" customHeight="1">
      <c r="A26" s="522"/>
      <c r="B26" s="700"/>
      <c r="C26" s="701">
        <v>35</v>
      </c>
      <c r="D26" s="702" t="s">
        <v>538</v>
      </c>
      <c r="E26" s="702"/>
      <c r="F26" s="710">
        <v>1016</v>
      </c>
      <c r="G26" s="710">
        <v>1040</v>
      </c>
      <c r="H26" s="710">
        <v>967</v>
      </c>
      <c r="I26" s="710">
        <v>1084</v>
      </c>
      <c r="J26" s="710">
        <v>845</v>
      </c>
      <c r="K26" s="710">
        <v>1104</v>
      </c>
      <c r="L26" s="710">
        <v>1093</v>
      </c>
      <c r="M26" s="710">
        <v>1076</v>
      </c>
      <c r="N26" s="710">
        <v>1017</v>
      </c>
      <c r="O26" s="710">
        <v>905</v>
      </c>
      <c r="P26" s="710">
        <v>1285</v>
      </c>
      <c r="Q26" s="710">
        <v>980</v>
      </c>
      <c r="R26" s="710">
        <v>1142</v>
      </c>
      <c r="S26" s="710">
        <v>924</v>
      </c>
      <c r="T26" s="710">
        <v>1088</v>
      </c>
      <c r="U26" s="710">
        <v>944</v>
      </c>
      <c r="V26" s="710">
        <v>947</v>
      </c>
      <c r="W26" s="710">
        <v>1033</v>
      </c>
      <c r="X26" s="928"/>
      <c r="Y26" s="704"/>
      <c r="Z26" s="676"/>
      <c r="AA26" s="325"/>
      <c r="AB26" s="705"/>
      <c r="AC26" s="705"/>
      <c r="AD26" s="711"/>
      <c r="AE26" s="711"/>
      <c r="AF26" s="711"/>
      <c r="AG26" s="711"/>
      <c r="AH26" s="711"/>
      <c r="AI26" s="711"/>
      <c r="AJ26" s="711"/>
      <c r="AK26" s="711"/>
      <c r="AL26" s="711"/>
      <c r="AM26" s="711"/>
      <c r="AN26" s="711"/>
      <c r="AO26" s="705"/>
      <c r="AP26" s="705"/>
      <c r="AQ26" s="705"/>
      <c r="AR26" s="705"/>
      <c r="AS26" s="705"/>
      <c r="AT26" s="705"/>
      <c r="AU26" s="705"/>
      <c r="AV26" s="705"/>
      <c r="AW26" s="705"/>
      <c r="AX26" s="705"/>
      <c r="AY26" s="705"/>
      <c r="AZ26" s="705"/>
      <c r="BA26" s="705"/>
      <c r="BB26" s="705"/>
      <c r="BC26" s="705"/>
      <c r="BD26" s="705"/>
      <c r="BE26" s="705"/>
      <c r="BF26" s="705"/>
      <c r="BG26" s="705"/>
      <c r="BH26" s="705"/>
    </row>
    <row r="27" spans="1:60" s="708" customFormat="1" ht="10.5" customHeight="1">
      <c r="A27" s="522"/>
      <c r="B27" s="700"/>
      <c r="C27" s="936">
        <v>4</v>
      </c>
      <c r="D27" s="937" t="s">
        <v>539</v>
      </c>
      <c r="E27" s="937"/>
      <c r="F27" s="1383">
        <v>796</v>
      </c>
      <c r="G27" s="1383">
        <v>825</v>
      </c>
      <c r="H27" s="1383">
        <v>745</v>
      </c>
      <c r="I27" s="1383">
        <v>739</v>
      </c>
      <c r="J27" s="1383">
        <v>740</v>
      </c>
      <c r="K27" s="1383">
        <v>786</v>
      </c>
      <c r="L27" s="1383">
        <v>769</v>
      </c>
      <c r="M27" s="1383">
        <v>811</v>
      </c>
      <c r="N27" s="1383">
        <v>739</v>
      </c>
      <c r="O27" s="1383">
        <v>760</v>
      </c>
      <c r="P27" s="1383">
        <v>943</v>
      </c>
      <c r="Q27" s="1383">
        <v>804</v>
      </c>
      <c r="R27" s="1383">
        <v>805</v>
      </c>
      <c r="S27" s="1383">
        <v>785</v>
      </c>
      <c r="T27" s="1383">
        <v>871</v>
      </c>
      <c r="U27" s="1383">
        <v>752</v>
      </c>
      <c r="V27" s="1383">
        <v>741</v>
      </c>
      <c r="W27" s="1383">
        <v>756</v>
      </c>
      <c r="X27" s="928"/>
      <c r="Y27" s="704"/>
      <c r="Z27" s="676"/>
      <c r="AA27" s="325"/>
      <c r="AB27" s="705"/>
      <c r="AC27" s="705"/>
      <c r="AD27" s="711"/>
      <c r="AE27" s="711"/>
      <c r="AF27" s="711"/>
      <c r="AG27" s="711"/>
      <c r="AH27" s="711"/>
      <c r="AI27" s="711"/>
      <c r="AJ27" s="711"/>
      <c r="AK27" s="711"/>
      <c r="AL27" s="711"/>
      <c r="AM27" s="711"/>
      <c r="AN27" s="711"/>
      <c r="AO27" s="705"/>
      <c r="AP27" s="705"/>
      <c r="AQ27" s="705"/>
      <c r="AR27" s="705"/>
      <c r="AS27" s="705"/>
      <c r="AT27" s="705"/>
      <c r="AU27" s="705"/>
      <c r="AV27" s="705"/>
      <c r="AW27" s="705"/>
      <c r="AX27" s="705"/>
      <c r="AY27" s="705"/>
      <c r="AZ27" s="705"/>
      <c r="BA27" s="705"/>
      <c r="BB27" s="705"/>
      <c r="BC27" s="705"/>
      <c r="BD27" s="705"/>
      <c r="BE27" s="705"/>
      <c r="BF27" s="705"/>
      <c r="BG27" s="705"/>
      <c r="BH27" s="705"/>
    </row>
    <row r="28" spans="1:60" s="708" customFormat="1" ht="19.5" customHeight="1">
      <c r="A28" s="522"/>
      <c r="B28" s="700"/>
      <c r="C28" s="701">
        <v>41</v>
      </c>
      <c r="D28" s="702" t="s">
        <v>540</v>
      </c>
      <c r="E28" s="702"/>
      <c r="F28" s="710">
        <v>817</v>
      </c>
      <c r="G28" s="710">
        <v>785</v>
      </c>
      <c r="H28" s="710">
        <v>758</v>
      </c>
      <c r="I28" s="710">
        <v>678</v>
      </c>
      <c r="J28" s="710">
        <v>687</v>
      </c>
      <c r="K28" s="710">
        <v>758</v>
      </c>
      <c r="L28" s="710">
        <v>744</v>
      </c>
      <c r="M28" s="710">
        <v>793</v>
      </c>
      <c r="N28" s="710">
        <v>668</v>
      </c>
      <c r="O28" s="710">
        <v>743</v>
      </c>
      <c r="P28" s="710">
        <v>967</v>
      </c>
      <c r="Q28" s="710">
        <v>758</v>
      </c>
      <c r="R28" s="710">
        <v>807</v>
      </c>
      <c r="S28" s="710">
        <v>765</v>
      </c>
      <c r="T28" s="710">
        <v>852</v>
      </c>
      <c r="U28" s="710">
        <v>716</v>
      </c>
      <c r="V28" s="710">
        <v>686</v>
      </c>
      <c r="W28" s="710">
        <v>705</v>
      </c>
      <c r="X28" s="928"/>
      <c r="Y28" s="704"/>
      <c r="Z28" s="676"/>
      <c r="AA28" s="325"/>
      <c r="AB28" s="705"/>
      <c r="AC28" s="705"/>
      <c r="AD28" s="711"/>
      <c r="AE28" s="711"/>
      <c r="AF28" s="711"/>
      <c r="AG28" s="711"/>
      <c r="AH28" s="711"/>
      <c r="AI28" s="711"/>
      <c r="AJ28" s="711"/>
      <c r="AK28" s="711"/>
      <c r="AL28" s="711"/>
      <c r="AM28" s="711"/>
      <c r="AN28" s="711"/>
      <c r="AO28" s="705"/>
      <c r="AP28" s="705"/>
      <c r="AQ28" s="705"/>
      <c r="AR28" s="705"/>
      <c r="AS28" s="705"/>
      <c r="AT28" s="705"/>
      <c r="AU28" s="705"/>
      <c r="AV28" s="705"/>
      <c r="AW28" s="705"/>
      <c r="AX28" s="705"/>
      <c r="AY28" s="705"/>
      <c r="AZ28" s="705"/>
      <c r="BA28" s="705"/>
      <c r="BB28" s="705"/>
      <c r="BC28" s="705"/>
      <c r="BD28" s="705"/>
      <c r="BE28" s="705"/>
      <c r="BF28" s="705"/>
      <c r="BG28" s="705"/>
      <c r="BH28" s="705"/>
    </row>
    <row r="29" spans="1:60" s="708" customFormat="1" ht="9.75" customHeight="1">
      <c r="A29" s="522"/>
      <c r="B29" s="700"/>
      <c r="C29" s="701">
        <v>42</v>
      </c>
      <c r="D29" s="702" t="s">
        <v>541</v>
      </c>
      <c r="E29" s="702"/>
      <c r="F29" s="710">
        <v>814</v>
      </c>
      <c r="G29" s="710">
        <v>925</v>
      </c>
      <c r="H29" s="710">
        <v>759</v>
      </c>
      <c r="I29" s="710">
        <v>843</v>
      </c>
      <c r="J29" s="710">
        <v>810</v>
      </c>
      <c r="K29" s="710">
        <v>843</v>
      </c>
      <c r="L29" s="710">
        <v>787</v>
      </c>
      <c r="M29" s="710">
        <v>823</v>
      </c>
      <c r="N29" s="710">
        <v>889</v>
      </c>
      <c r="O29" s="710">
        <v>818</v>
      </c>
      <c r="P29" s="710">
        <v>822</v>
      </c>
      <c r="Q29" s="710">
        <v>861</v>
      </c>
      <c r="R29" s="710">
        <v>788</v>
      </c>
      <c r="S29" s="710">
        <v>885</v>
      </c>
      <c r="T29" s="710">
        <v>788</v>
      </c>
      <c r="U29" s="710">
        <v>814</v>
      </c>
      <c r="V29" s="710">
        <v>843</v>
      </c>
      <c r="W29" s="710">
        <v>853</v>
      </c>
      <c r="X29" s="928"/>
      <c r="Y29" s="704"/>
      <c r="Z29" s="676"/>
      <c r="AA29" s="325"/>
      <c r="AB29" s="705"/>
      <c r="AC29" s="705"/>
      <c r="AD29" s="711"/>
      <c r="AE29" s="711"/>
      <c r="AF29" s="711"/>
      <c r="AG29" s="711"/>
      <c r="AH29" s="711"/>
      <c r="AI29" s="711"/>
      <c r="AJ29" s="711"/>
      <c r="AK29" s="711"/>
      <c r="AL29" s="711"/>
      <c r="AM29" s="711"/>
      <c r="AN29" s="711"/>
      <c r="AO29" s="705"/>
      <c r="AP29" s="705"/>
      <c r="AQ29" s="705"/>
      <c r="AR29" s="705"/>
      <c r="AS29" s="705"/>
      <c r="AT29" s="705"/>
      <c r="AU29" s="705"/>
      <c r="AV29" s="705"/>
      <c r="AW29" s="705"/>
      <c r="AX29" s="705"/>
      <c r="AY29" s="705"/>
      <c r="AZ29" s="705"/>
      <c r="BA29" s="705"/>
      <c r="BB29" s="705"/>
      <c r="BC29" s="705"/>
      <c r="BD29" s="705"/>
      <c r="BE29" s="705"/>
      <c r="BF29" s="705"/>
      <c r="BG29" s="705"/>
      <c r="BH29" s="705"/>
    </row>
    <row r="30" spans="1:60" s="708" customFormat="1" ht="19.5" customHeight="1">
      <c r="A30" s="522"/>
      <c r="B30" s="700"/>
      <c r="C30" s="701">
        <v>43</v>
      </c>
      <c r="D30" s="702" t="s">
        <v>573</v>
      </c>
      <c r="E30" s="702"/>
      <c r="F30" s="710">
        <v>749</v>
      </c>
      <c r="G30" s="710">
        <v>807</v>
      </c>
      <c r="H30" s="710">
        <v>717</v>
      </c>
      <c r="I30" s="710">
        <v>718</v>
      </c>
      <c r="J30" s="710">
        <v>754</v>
      </c>
      <c r="K30" s="710">
        <v>759</v>
      </c>
      <c r="L30" s="710">
        <v>781</v>
      </c>
      <c r="M30" s="710">
        <v>822</v>
      </c>
      <c r="N30" s="710">
        <v>724</v>
      </c>
      <c r="O30" s="710">
        <v>749</v>
      </c>
      <c r="P30" s="710">
        <v>943</v>
      </c>
      <c r="Q30" s="710">
        <v>844</v>
      </c>
      <c r="R30" s="710">
        <v>786</v>
      </c>
      <c r="S30" s="710">
        <v>753</v>
      </c>
      <c r="T30" s="710">
        <v>939</v>
      </c>
      <c r="U30" s="710">
        <v>735</v>
      </c>
      <c r="V30" s="710">
        <v>705</v>
      </c>
      <c r="W30" s="710">
        <v>751</v>
      </c>
      <c r="X30" s="928"/>
      <c r="Y30" s="704"/>
      <c r="Z30" s="676"/>
      <c r="AA30" s="325"/>
      <c r="AB30" s="705"/>
      <c r="AC30" s="705"/>
      <c r="AD30" s="711"/>
      <c r="AE30" s="711"/>
      <c r="AF30" s="711"/>
      <c r="AG30" s="711"/>
      <c r="AH30" s="711"/>
      <c r="AI30" s="711"/>
      <c r="AJ30" s="711"/>
      <c r="AK30" s="711"/>
      <c r="AL30" s="711"/>
      <c r="AM30" s="711"/>
      <c r="AN30" s="711"/>
      <c r="AO30" s="705"/>
      <c r="AP30" s="705"/>
      <c r="AQ30" s="705"/>
      <c r="AR30" s="705"/>
      <c r="AS30" s="705"/>
      <c r="AT30" s="705"/>
      <c r="AU30" s="705"/>
      <c r="AV30" s="705"/>
      <c r="AW30" s="705"/>
      <c r="AX30" s="705"/>
      <c r="AY30" s="705"/>
      <c r="AZ30" s="705"/>
      <c r="BA30" s="705"/>
      <c r="BB30" s="705"/>
      <c r="BC30" s="705"/>
      <c r="BD30" s="705"/>
      <c r="BE30" s="705"/>
      <c r="BF30" s="705"/>
      <c r="BG30" s="705"/>
      <c r="BH30" s="705"/>
    </row>
    <row r="31" spans="1:60" s="708" customFormat="1" ht="9.75" customHeight="1">
      <c r="A31" s="522"/>
      <c r="B31" s="700"/>
      <c r="C31" s="701">
        <v>44</v>
      </c>
      <c r="D31" s="702" t="s">
        <v>542</v>
      </c>
      <c r="E31" s="702"/>
      <c r="F31" s="710">
        <v>837</v>
      </c>
      <c r="G31" s="710">
        <v>803</v>
      </c>
      <c r="H31" s="710">
        <v>777</v>
      </c>
      <c r="I31" s="710">
        <v>755</v>
      </c>
      <c r="J31" s="710">
        <v>793</v>
      </c>
      <c r="K31" s="710">
        <v>854</v>
      </c>
      <c r="L31" s="710">
        <v>807</v>
      </c>
      <c r="M31" s="710">
        <v>816</v>
      </c>
      <c r="N31" s="710">
        <v>757</v>
      </c>
      <c r="O31" s="710">
        <v>790</v>
      </c>
      <c r="P31" s="710">
        <v>1067</v>
      </c>
      <c r="Q31" s="710">
        <v>794</v>
      </c>
      <c r="R31" s="710">
        <v>894</v>
      </c>
      <c r="S31" s="710">
        <v>828</v>
      </c>
      <c r="T31" s="710">
        <v>896</v>
      </c>
      <c r="U31" s="710">
        <v>819</v>
      </c>
      <c r="V31" s="710">
        <v>777</v>
      </c>
      <c r="W31" s="710">
        <v>814</v>
      </c>
      <c r="X31" s="928"/>
      <c r="Y31" s="704"/>
      <c r="Z31" s="676"/>
      <c r="AA31" s="325"/>
      <c r="AB31" s="705"/>
      <c r="AC31" s="705"/>
      <c r="AD31" s="711"/>
      <c r="AE31" s="711"/>
      <c r="AF31" s="711"/>
      <c r="AG31" s="711"/>
      <c r="AH31" s="711"/>
      <c r="AI31" s="711"/>
      <c r="AJ31" s="711"/>
      <c r="AK31" s="711"/>
      <c r="AL31" s="711"/>
      <c r="AM31" s="711"/>
      <c r="AN31" s="711"/>
      <c r="AO31" s="705"/>
      <c r="AP31" s="705"/>
      <c r="AQ31" s="705"/>
      <c r="AR31" s="705"/>
      <c r="AS31" s="705"/>
      <c r="AT31" s="705"/>
      <c r="AU31" s="705"/>
      <c r="AV31" s="705"/>
      <c r="AW31" s="705"/>
      <c r="AX31" s="705"/>
      <c r="AY31" s="705"/>
      <c r="AZ31" s="705"/>
      <c r="BA31" s="705"/>
      <c r="BB31" s="705"/>
      <c r="BC31" s="705"/>
      <c r="BD31" s="705"/>
      <c r="BE31" s="705"/>
      <c r="BF31" s="705"/>
      <c r="BG31" s="705"/>
      <c r="BH31" s="705"/>
    </row>
    <row r="32" spans="1:60" s="708" customFormat="1" ht="19.5" customHeight="1">
      <c r="A32" s="522"/>
      <c r="B32" s="700"/>
      <c r="C32" s="936">
        <v>5</v>
      </c>
      <c r="D32" s="937" t="s">
        <v>543</v>
      </c>
      <c r="E32" s="937"/>
      <c r="F32" s="1383">
        <v>605</v>
      </c>
      <c r="G32" s="1383">
        <v>579</v>
      </c>
      <c r="H32" s="1383">
        <v>585</v>
      </c>
      <c r="I32" s="1383">
        <v>555</v>
      </c>
      <c r="J32" s="1383">
        <v>569</v>
      </c>
      <c r="K32" s="1383">
        <v>589</v>
      </c>
      <c r="L32" s="1383">
        <v>600</v>
      </c>
      <c r="M32" s="1383">
        <v>648</v>
      </c>
      <c r="N32" s="1383">
        <v>563</v>
      </c>
      <c r="O32" s="1383">
        <v>602</v>
      </c>
      <c r="P32" s="1383">
        <v>693</v>
      </c>
      <c r="Q32" s="1383">
        <v>583</v>
      </c>
      <c r="R32" s="1383">
        <v>629</v>
      </c>
      <c r="S32" s="1383">
        <v>593</v>
      </c>
      <c r="T32" s="1383">
        <v>616</v>
      </c>
      <c r="U32" s="1383">
        <v>572</v>
      </c>
      <c r="V32" s="1383">
        <v>566</v>
      </c>
      <c r="W32" s="1383">
        <v>576</v>
      </c>
      <c r="X32" s="928"/>
      <c r="Y32" s="704"/>
      <c r="Z32" s="676"/>
      <c r="AA32" s="325"/>
      <c r="AB32" s="705"/>
      <c r="AC32" s="705"/>
      <c r="AD32" s="711"/>
      <c r="AE32" s="711"/>
      <c r="AF32" s="711"/>
      <c r="AG32" s="711"/>
      <c r="AH32" s="711"/>
      <c r="AI32" s="711"/>
      <c r="AJ32" s="711"/>
      <c r="AK32" s="711"/>
      <c r="AL32" s="711"/>
      <c r="AM32" s="711"/>
      <c r="AN32" s="711"/>
      <c r="AO32" s="705"/>
      <c r="AP32" s="705"/>
      <c r="AQ32" s="705"/>
      <c r="AR32" s="705"/>
      <c r="AS32" s="705"/>
      <c r="AT32" s="705"/>
      <c r="AU32" s="705"/>
      <c r="AV32" s="705"/>
      <c r="AW32" s="705"/>
      <c r="AX32" s="705"/>
      <c r="AY32" s="705"/>
      <c r="AZ32" s="705"/>
      <c r="BA32" s="705"/>
      <c r="BB32" s="705"/>
      <c r="BC32" s="705"/>
      <c r="BD32" s="705"/>
      <c r="BE32" s="705"/>
      <c r="BF32" s="705"/>
      <c r="BG32" s="705"/>
      <c r="BH32" s="705"/>
    </row>
    <row r="33" spans="1:60" s="708" customFormat="1" ht="9.75" customHeight="1">
      <c r="A33" s="522"/>
      <c r="B33" s="700"/>
      <c r="C33" s="701">
        <v>51</v>
      </c>
      <c r="D33" s="702" t="s">
        <v>544</v>
      </c>
      <c r="E33" s="702"/>
      <c r="F33" s="710">
        <v>570</v>
      </c>
      <c r="G33" s="710">
        <v>571</v>
      </c>
      <c r="H33" s="710">
        <v>549</v>
      </c>
      <c r="I33" s="710">
        <v>543</v>
      </c>
      <c r="J33" s="710">
        <v>562</v>
      </c>
      <c r="K33" s="710">
        <v>579</v>
      </c>
      <c r="L33" s="710">
        <v>580</v>
      </c>
      <c r="M33" s="710">
        <v>694</v>
      </c>
      <c r="N33" s="710">
        <v>552</v>
      </c>
      <c r="O33" s="710">
        <v>576</v>
      </c>
      <c r="P33" s="710">
        <v>687</v>
      </c>
      <c r="Q33" s="710">
        <v>585</v>
      </c>
      <c r="R33" s="710">
        <v>584</v>
      </c>
      <c r="S33" s="710">
        <v>584</v>
      </c>
      <c r="T33" s="710">
        <v>571</v>
      </c>
      <c r="U33" s="710">
        <v>556</v>
      </c>
      <c r="V33" s="710">
        <v>568</v>
      </c>
      <c r="W33" s="710">
        <v>567</v>
      </c>
      <c r="X33" s="928"/>
      <c r="Y33" s="704"/>
      <c r="Z33" s="676"/>
      <c r="AA33" s="325"/>
      <c r="AB33" s="705"/>
      <c r="AC33" s="705"/>
      <c r="AD33" s="711"/>
      <c r="AE33" s="711"/>
      <c r="AF33" s="711"/>
      <c r="AG33" s="711"/>
      <c r="AH33" s="711"/>
      <c r="AI33" s="711"/>
      <c r="AJ33" s="711"/>
      <c r="AK33" s="711"/>
      <c r="AL33" s="711"/>
      <c r="AM33" s="711"/>
      <c r="AN33" s="711"/>
      <c r="AO33" s="705"/>
      <c r="AP33" s="705"/>
      <c r="AQ33" s="705"/>
      <c r="AR33" s="705"/>
      <c r="AS33" s="705"/>
      <c r="AT33" s="705"/>
      <c r="AU33" s="705"/>
      <c r="AV33" s="705"/>
      <c r="AW33" s="705"/>
      <c r="AX33" s="705"/>
      <c r="AY33" s="705"/>
      <c r="AZ33" s="705"/>
      <c r="BA33" s="705"/>
      <c r="BB33" s="705"/>
      <c r="BC33" s="705"/>
      <c r="BD33" s="705"/>
      <c r="BE33" s="705"/>
      <c r="BF33" s="705"/>
      <c r="BG33" s="705"/>
      <c r="BH33" s="705"/>
    </row>
    <row r="34" spans="1:60" s="708" customFormat="1" ht="9.75" customHeight="1">
      <c r="A34" s="522"/>
      <c r="B34" s="700"/>
      <c r="C34" s="701">
        <v>52</v>
      </c>
      <c r="D34" s="702" t="s">
        <v>545</v>
      </c>
      <c r="E34" s="702"/>
      <c r="F34" s="710">
        <v>642</v>
      </c>
      <c r="G34" s="710">
        <v>598</v>
      </c>
      <c r="H34" s="710">
        <v>611</v>
      </c>
      <c r="I34" s="710">
        <v>572</v>
      </c>
      <c r="J34" s="710">
        <v>579</v>
      </c>
      <c r="K34" s="710">
        <v>611</v>
      </c>
      <c r="L34" s="710">
        <v>632</v>
      </c>
      <c r="M34" s="710">
        <v>614</v>
      </c>
      <c r="N34" s="710">
        <v>586</v>
      </c>
      <c r="O34" s="710">
        <v>626</v>
      </c>
      <c r="P34" s="710">
        <v>730</v>
      </c>
      <c r="Q34" s="710">
        <v>598</v>
      </c>
      <c r="R34" s="710">
        <v>664</v>
      </c>
      <c r="S34" s="710">
        <v>614</v>
      </c>
      <c r="T34" s="710">
        <v>651</v>
      </c>
      <c r="U34" s="710">
        <v>587</v>
      </c>
      <c r="V34" s="710">
        <v>578</v>
      </c>
      <c r="W34" s="710">
        <v>601</v>
      </c>
      <c r="X34" s="928"/>
      <c r="Y34" s="704"/>
      <c r="Z34" s="676"/>
      <c r="AA34" s="325"/>
      <c r="AB34" s="705"/>
      <c r="AC34" s="705"/>
      <c r="AD34" s="711"/>
      <c r="AE34" s="711"/>
      <c r="AF34" s="711"/>
      <c r="AG34" s="711"/>
      <c r="AH34" s="711"/>
      <c r="AI34" s="711"/>
      <c r="AJ34" s="711"/>
      <c r="AK34" s="711"/>
      <c r="AL34" s="711"/>
      <c r="AM34" s="711"/>
      <c r="AN34" s="711"/>
      <c r="AO34" s="705"/>
      <c r="AP34" s="705"/>
      <c r="AQ34" s="705"/>
      <c r="AR34" s="705"/>
      <c r="AS34" s="705"/>
      <c r="AT34" s="705"/>
      <c r="AU34" s="705"/>
      <c r="AV34" s="705"/>
      <c r="AW34" s="705"/>
      <c r="AX34" s="705"/>
      <c r="AY34" s="705"/>
      <c r="AZ34" s="705"/>
      <c r="BA34" s="705"/>
      <c r="BB34" s="705"/>
      <c r="BC34" s="705"/>
      <c r="BD34" s="705"/>
      <c r="BE34" s="705"/>
      <c r="BF34" s="705"/>
      <c r="BG34" s="705"/>
      <c r="BH34" s="705"/>
    </row>
    <row r="35" spans="1:60" s="708" customFormat="1" ht="9.75" customHeight="1">
      <c r="A35" s="522"/>
      <c r="B35" s="700"/>
      <c r="C35" s="701">
        <v>53</v>
      </c>
      <c r="D35" s="702" t="s">
        <v>546</v>
      </c>
      <c r="E35" s="702"/>
      <c r="F35" s="710">
        <v>542</v>
      </c>
      <c r="G35" s="710">
        <v>550</v>
      </c>
      <c r="H35" s="710">
        <v>541</v>
      </c>
      <c r="I35" s="710">
        <v>531</v>
      </c>
      <c r="J35" s="710">
        <v>550</v>
      </c>
      <c r="K35" s="710">
        <v>535</v>
      </c>
      <c r="L35" s="710">
        <v>551</v>
      </c>
      <c r="M35" s="710">
        <v>559</v>
      </c>
      <c r="N35" s="710">
        <v>537</v>
      </c>
      <c r="O35" s="710">
        <v>557</v>
      </c>
      <c r="P35" s="710">
        <v>581</v>
      </c>
      <c r="Q35" s="710">
        <v>560</v>
      </c>
      <c r="R35" s="710">
        <v>540</v>
      </c>
      <c r="S35" s="710">
        <v>538</v>
      </c>
      <c r="T35" s="710">
        <v>552</v>
      </c>
      <c r="U35" s="710">
        <v>546</v>
      </c>
      <c r="V35" s="710">
        <v>535</v>
      </c>
      <c r="W35" s="710">
        <v>535</v>
      </c>
      <c r="X35" s="928"/>
      <c r="Y35" s="704"/>
      <c r="Z35" s="676"/>
      <c r="AA35" s="325"/>
      <c r="AB35" s="705"/>
      <c r="AC35" s="705"/>
      <c r="AD35" s="711"/>
      <c r="AE35" s="711"/>
      <c r="AF35" s="711"/>
      <c r="AG35" s="711"/>
      <c r="AH35" s="711"/>
      <c r="AI35" s="711"/>
      <c r="AJ35" s="711"/>
      <c r="AK35" s="711"/>
      <c r="AL35" s="711"/>
      <c r="AM35" s="711"/>
      <c r="AN35" s="711"/>
      <c r="AO35" s="705"/>
      <c r="AP35" s="705"/>
      <c r="AQ35" s="705"/>
      <c r="AR35" s="705"/>
      <c r="AS35" s="705"/>
      <c r="AT35" s="705"/>
      <c r="AU35" s="705"/>
      <c r="AV35" s="705"/>
      <c r="AW35" s="705"/>
      <c r="AX35" s="705"/>
      <c r="AY35" s="705"/>
      <c r="AZ35" s="705"/>
      <c r="BA35" s="705"/>
      <c r="BB35" s="705"/>
      <c r="BC35" s="705"/>
      <c r="BD35" s="705"/>
      <c r="BE35" s="705"/>
      <c r="BF35" s="705"/>
      <c r="BG35" s="705"/>
      <c r="BH35" s="705"/>
    </row>
    <row r="36" spans="1:60" s="708" customFormat="1" ht="9.75" customHeight="1">
      <c r="A36" s="522"/>
      <c r="B36" s="700"/>
      <c r="C36" s="701">
        <v>54</v>
      </c>
      <c r="D36" s="702" t="s">
        <v>547</v>
      </c>
      <c r="E36" s="702"/>
      <c r="F36" s="710">
        <v>629</v>
      </c>
      <c r="G36" s="710">
        <v>657</v>
      </c>
      <c r="H36" s="710">
        <v>611</v>
      </c>
      <c r="I36" s="710">
        <v>601</v>
      </c>
      <c r="J36" s="710">
        <v>608</v>
      </c>
      <c r="K36" s="710">
        <v>660</v>
      </c>
      <c r="L36" s="710">
        <v>694</v>
      </c>
      <c r="M36" s="710">
        <v>695</v>
      </c>
      <c r="N36" s="710">
        <v>615</v>
      </c>
      <c r="O36" s="710">
        <v>631</v>
      </c>
      <c r="P36" s="710">
        <v>679</v>
      </c>
      <c r="Q36" s="710">
        <v>599</v>
      </c>
      <c r="R36" s="710">
        <v>666</v>
      </c>
      <c r="S36" s="710">
        <v>650</v>
      </c>
      <c r="T36" s="710">
        <v>669</v>
      </c>
      <c r="U36" s="710">
        <v>591</v>
      </c>
      <c r="V36" s="710">
        <v>570</v>
      </c>
      <c r="W36" s="710">
        <v>580</v>
      </c>
      <c r="X36" s="928"/>
      <c r="Y36" s="704"/>
      <c r="Z36" s="676"/>
      <c r="AA36" s="325"/>
      <c r="AB36" s="705"/>
      <c r="AC36" s="705"/>
      <c r="AD36" s="711"/>
      <c r="AE36" s="711"/>
      <c r="AF36" s="711"/>
      <c r="AG36" s="711"/>
      <c r="AH36" s="711"/>
      <c r="AI36" s="711"/>
      <c r="AJ36" s="711"/>
      <c r="AK36" s="711"/>
      <c r="AL36" s="711"/>
      <c r="AM36" s="711"/>
      <c r="AN36" s="711"/>
      <c r="AO36" s="705"/>
      <c r="AP36" s="705"/>
      <c r="AQ36" s="705"/>
      <c r="AR36" s="705"/>
      <c r="AS36" s="705"/>
      <c r="AT36" s="705"/>
      <c r="AU36" s="705"/>
      <c r="AV36" s="705"/>
      <c r="AW36" s="705"/>
      <c r="AX36" s="705"/>
      <c r="AY36" s="705"/>
      <c r="AZ36" s="705"/>
      <c r="BA36" s="705"/>
      <c r="BB36" s="705"/>
      <c r="BC36" s="705"/>
      <c r="BD36" s="705"/>
      <c r="BE36" s="705"/>
      <c r="BF36" s="705"/>
      <c r="BG36" s="705"/>
      <c r="BH36" s="705"/>
    </row>
    <row r="37" spans="1:60" s="708" customFormat="1" ht="19.5" customHeight="1">
      <c r="A37" s="522"/>
      <c r="B37" s="700"/>
      <c r="C37" s="936">
        <v>6</v>
      </c>
      <c r="D37" s="937" t="s">
        <v>548</v>
      </c>
      <c r="E37" s="937"/>
      <c r="F37" s="1383">
        <v>660</v>
      </c>
      <c r="G37" s="1383">
        <v>612</v>
      </c>
      <c r="H37" s="1383">
        <v>530</v>
      </c>
      <c r="I37" s="1383">
        <v>563</v>
      </c>
      <c r="J37" s="1383">
        <v>594</v>
      </c>
      <c r="K37" s="1383">
        <v>715</v>
      </c>
      <c r="L37" s="1383">
        <v>690</v>
      </c>
      <c r="M37" s="1383">
        <v>657</v>
      </c>
      <c r="N37" s="1383">
        <v>558</v>
      </c>
      <c r="O37" s="1383">
        <v>662</v>
      </c>
      <c r="P37" s="1383">
        <v>623</v>
      </c>
      <c r="Q37" s="1383">
        <v>642</v>
      </c>
      <c r="R37" s="1383">
        <v>989</v>
      </c>
      <c r="S37" s="1383">
        <v>595</v>
      </c>
      <c r="T37" s="1383">
        <v>832</v>
      </c>
      <c r="U37" s="1383">
        <v>669</v>
      </c>
      <c r="V37" s="1383">
        <v>570</v>
      </c>
      <c r="W37" s="1383">
        <v>564</v>
      </c>
      <c r="X37" s="928"/>
      <c r="Y37" s="704"/>
      <c r="Z37" s="676"/>
      <c r="AA37" s="325"/>
      <c r="AB37" s="705"/>
      <c r="AC37" s="705"/>
      <c r="AD37" s="711"/>
      <c r="AE37" s="711"/>
      <c r="AF37" s="711"/>
      <c r="AG37" s="711"/>
      <c r="AH37" s="711"/>
      <c r="AI37" s="711"/>
      <c r="AJ37" s="711"/>
      <c r="AK37" s="711"/>
      <c r="AL37" s="711"/>
      <c r="AM37" s="711"/>
      <c r="AN37" s="711"/>
      <c r="AO37" s="705"/>
      <c r="AP37" s="705"/>
      <c r="AQ37" s="705"/>
      <c r="AR37" s="705"/>
      <c r="AS37" s="705"/>
      <c r="AT37" s="705"/>
      <c r="AU37" s="705"/>
      <c r="AV37" s="705"/>
      <c r="AW37" s="705"/>
      <c r="AX37" s="705"/>
      <c r="AY37" s="705"/>
      <c r="AZ37" s="705"/>
      <c r="BA37" s="705"/>
      <c r="BB37" s="705"/>
      <c r="BC37" s="705"/>
      <c r="BD37" s="705"/>
      <c r="BE37" s="705"/>
      <c r="BF37" s="705"/>
      <c r="BG37" s="705"/>
      <c r="BH37" s="705"/>
    </row>
    <row r="38" spans="1:60" s="708" customFormat="1" ht="19.5" customHeight="1">
      <c r="A38" s="522"/>
      <c r="B38" s="700"/>
      <c r="C38" s="701">
        <v>61</v>
      </c>
      <c r="D38" s="702" t="s">
        <v>549</v>
      </c>
      <c r="E38" s="702"/>
      <c r="F38" s="710">
        <v>555</v>
      </c>
      <c r="G38" s="710">
        <v>613</v>
      </c>
      <c r="H38" s="710">
        <v>528</v>
      </c>
      <c r="I38" s="710">
        <v>562</v>
      </c>
      <c r="J38" s="710">
        <v>573</v>
      </c>
      <c r="K38" s="710">
        <v>531</v>
      </c>
      <c r="L38" s="710">
        <v>692</v>
      </c>
      <c r="M38" s="710">
        <v>630</v>
      </c>
      <c r="N38" s="710">
        <v>555</v>
      </c>
      <c r="O38" s="710">
        <v>575</v>
      </c>
      <c r="P38" s="710">
        <v>587</v>
      </c>
      <c r="Q38" s="710">
        <v>644</v>
      </c>
      <c r="R38" s="710">
        <v>559</v>
      </c>
      <c r="S38" s="710">
        <v>596</v>
      </c>
      <c r="T38" s="710">
        <v>599</v>
      </c>
      <c r="U38" s="710">
        <v>526</v>
      </c>
      <c r="V38" s="710">
        <v>588</v>
      </c>
      <c r="W38" s="710">
        <v>562</v>
      </c>
      <c r="X38" s="928"/>
      <c r="Y38" s="704"/>
      <c r="Z38" s="676"/>
      <c r="AA38" s="325"/>
      <c r="AB38" s="705"/>
      <c r="AC38" s="705"/>
      <c r="AD38" s="711"/>
      <c r="AE38" s="711"/>
      <c r="AF38" s="711"/>
      <c r="AG38" s="711"/>
      <c r="AH38" s="711"/>
      <c r="AI38" s="711"/>
      <c r="AJ38" s="711"/>
      <c r="AK38" s="711"/>
      <c r="AL38" s="711"/>
      <c r="AM38" s="711"/>
      <c r="AN38" s="711"/>
      <c r="AO38" s="705"/>
      <c r="AP38" s="705"/>
      <c r="AQ38" s="705"/>
      <c r="AR38" s="705"/>
      <c r="AS38" s="705"/>
      <c r="AT38" s="705"/>
      <c r="AU38" s="705"/>
      <c r="AV38" s="705"/>
      <c r="AW38" s="705"/>
      <c r="AX38" s="705"/>
      <c r="AY38" s="705"/>
      <c r="AZ38" s="705"/>
      <c r="BA38" s="705"/>
      <c r="BB38" s="705"/>
      <c r="BC38" s="705"/>
      <c r="BD38" s="705"/>
      <c r="BE38" s="705"/>
      <c r="BF38" s="705"/>
      <c r="BG38" s="705"/>
      <c r="BH38" s="705"/>
    </row>
    <row r="39" spans="1:60" s="708" customFormat="1" ht="19.5" customHeight="1">
      <c r="A39" s="522"/>
      <c r="B39" s="700"/>
      <c r="C39" s="1373">
        <v>62</v>
      </c>
      <c r="D39" s="937" t="s">
        <v>550</v>
      </c>
      <c r="E39" s="937"/>
      <c r="F39" s="935">
        <v>815</v>
      </c>
      <c r="G39" s="935">
        <v>599</v>
      </c>
      <c r="H39" s="935">
        <v>536</v>
      </c>
      <c r="I39" s="935">
        <v>574</v>
      </c>
      <c r="J39" s="935">
        <v>634</v>
      </c>
      <c r="K39" s="935">
        <v>889</v>
      </c>
      <c r="L39" s="935">
        <v>654</v>
      </c>
      <c r="M39" s="935">
        <v>782</v>
      </c>
      <c r="N39" s="935">
        <v>563</v>
      </c>
      <c r="O39" s="935">
        <v>827</v>
      </c>
      <c r="P39" s="935">
        <v>854</v>
      </c>
      <c r="Q39" s="935">
        <v>611</v>
      </c>
      <c r="R39" s="935">
        <v>1387</v>
      </c>
      <c r="S39" s="935">
        <v>583</v>
      </c>
      <c r="T39" s="935">
        <v>1381</v>
      </c>
      <c r="U39" s="935">
        <v>823</v>
      </c>
      <c r="V39" s="935">
        <v>525</v>
      </c>
      <c r="W39" s="935">
        <v>572</v>
      </c>
      <c r="X39" s="928"/>
      <c r="Y39" s="704"/>
      <c r="Z39" s="705"/>
      <c r="AA39" s="689"/>
      <c r="AB39" s="705"/>
      <c r="AC39" s="705"/>
      <c r="AD39" s="696"/>
      <c r="AE39" s="696"/>
      <c r="AF39" s="696"/>
      <c r="AG39" s="696"/>
      <c r="AH39" s="696"/>
      <c r="AI39" s="696"/>
      <c r="AJ39" s="696"/>
      <c r="AK39" s="696"/>
      <c r="AL39" s="696"/>
      <c r="AM39" s="696"/>
      <c r="AN39" s="696"/>
      <c r="AO39" s="705"/>
      <c r="AP39" s="705"/>
      <c r="AQ39" s="705"/>
      <c r="AR39" s="705"/>
      <c r="AS39" s="705"/>
      <c r="AT39" s="705"/>
      <c r="AU39" s="705"/>
      <c r="AV39" s="705"/>
      <c r="AW39" s="705"/>
      <c r="AX39" s="705"/>
      <c r="AY39" s="705"/>
      <c r="AZ39" s="705"/>
      <c r="BA39" s="705"/>
      <c r="BB39" s="705"/>
      <c r="BC39" s="705"/>
      <c r="BD39" s="705"/>
      <c r="BE39" s="705"/>
      <c r="BF39" s="705"/>
      <c r="BG39" s="705"/>
      <c r="BH39" s="705"/>
    </row>
    <row r="40" spans="1:60" s="708" customFormat="1" ht="10.5" customHeight="1">
      <c r="A40" s="522"/>
      <c r="B40" s="700"/>
      <c r="C40" s="936">
        <v>7</v>
      </c>
      <c r="D40" s="937" t="s">
        <v>551</v>
      </c>
      <c r="E40" s="937"/>
      <c r="F40" s="1383">
        <v>677</v>
      </c>
      <c r="G40" s="1383">
        <v>671</v>
      </c>
      <c r="H40" s="1383">
        <v>604</v>
      </c>
      <c r="I40" s="1383">
        <v>612</v>
      </c>
      <c r="J40" s="1383">
        <v>612</v>
      </c>
      <c r="K40" s="1383">
        <v>672</v>
      </c>
      <c r="L40" s="1383">
        <v>688</v>
      </c>
      <c r="M40" s="1383">
        <v>708</v>
      </c>
      <c r="N40" s="1383">
        <v>602</v>
      </c>
      <c r="O40" s="1383">
        <v>726</v>
      </c>
      <c r="P40" s="1383">
        <v>798</v>
      </c>
      <c r="Q40" s="1383">
        <v>657</v>
      </c>
      <c r="R40" s="1383">
        <v>629</v>
      </c>
      <c r="S40" s="1383">
        <v>699</v>
      </c>
      <c r="T40" s="1383">
        <v>768</v>
      </c>
      <c r="U40" s="1383">
        <v>615</v>
      </c>
      <c r="V40" s="1383">
        <v>605</v>
      </c>
      <c r="W40" s="1383">
        <v>633</v>
      </c>
      <c r="X40" s="928"/>
      <c r="Y40" s="704"/>
      <c r="Z40" s="676"/>
      <c r="AA40" s="325"/>
      <c r="AB40" s="705"/>
      <c r="AC40" s="705"/>
      <c r="AD40" s="711"/>
      <c r="AE40" s="711"/>
      <c r="AF40" s="711"/>
      <c r="AG40" s="711"/>
      <c r="AH40" s="711"/>
      <c r="AI40" s="711"/>
      <c r="AJ40" s="711"/>
      <c r="AK40" s="711"/>
      <c r="AL40" s="711"/>
      <c r="AM40" s="711"/>
      <c r="AN40" s="711"/>
      <c r="AO40" s="705"/>
      <c r="AP40" s="705"/>
      <c r="AQ40" s="705"/>
      <c r="AR40" s="705"/>
      <c r="AS40" s="705"/>
      <c r="AT40" s="705"/>
      <c r="AU40" s="705"/>
      <c r="AV40" s="705"/>
      <c r="AW40" s="705"/>
      <c r="AX40" s="705"/>
      <c r="AY40" s="705"/>
      <c r="AZ40" s="705"/>
      <c r="BA40" s="705"/>
      <c r="BB40" s="705"/>
      <c r="BC40" s="705"/>
      <c r="BD40" s="705"/>
      <c r="BE40" s="705"/>
      <c r="BF40" s="705"/>
      <c r="BG40" s="705"/>
      <c r="BH40" s="705"/>
    </row>
    <row r="41" spans="1:60" s="708" customFormat="1" ht="19.5" customHeight="1">
      <c r="A41" s="522"/>
      <c r="B41" s="700"/>
      <c r="C41" s="701">
        <v>71</v>
      </c>
      <c r="D41" s="702" t="s">
        <v>574</v>
      </c>
      <c r="E41" s="702"/>
      <c r="F41" s="710">
        <v>618</v>
      </c>
      <c r="G41" s="710">
        <v>586</v>
      </c>
      <c r="H41" s="710">
        <v>596</v>
      </c>
      <c r="I41" s="710">
        <v>592</v>
      </c>
      <c r="J41" s="710">
        <v>570</v>
      </c>
      <c r="K41" s="710">
        <v>620</v>
      </c>
      <c r="L41" s="710">
        <v>627</v>
      </c>
      <c r="M41" s="710">
        <v>663</v>
      </c>
      <c r="N41" s="710">
        <v>560</v>
      </c>
      <c r="O41" s="710">
        <v>664</v>
      </c>
      <c r="P41" s="710">
        <v>700</v>
      </c>
      <c r="Q41" s="710">
        <v>634</v>
      </c>
      <c r="R41" s="710">
        <v>608</v>
      </c>
      <c r="S41" s="710">
        <v>659</v>
      </c>
      <c r="T41" s="710">
        <v>669</v>
      </c>
      <c r="U41" s="710">
        <v>588</v>
      </c>
      <c r="V41" s="710">
        <v>574</v>
      </c>
      <c r="W41" s="710">
        <v>602</v>
      </c>
      <c r="X41" s="928"/>
      <c r="Y41" s="704"/>
      <c r="Z41" s="676"/>
      <c r="AA41" s="325"/>
      <c r="AB41" s="705"/>
      <c r="AC41" s="705"/>
      <c r="AD41" s="711"/>
      <c r="AE41" s="711"/>
      <c r="AF41" s="711"/>
      <c r="AG41" s="711"/>
      <c r="AH41" s="711"/>
      <c r="AI41" s="711"/>
      <c r="AJ41" s="711"/>
      <c r="AK41" s="711"/>
      <c r="AL41" s="711"/>
      <c r="AM41" s="711"/>
      <c r="AN41" s="711"/>
      <c r="AO41" s="705"/>
      <c r="AP41" s="705"/>
      <c r="AQ41" s="705"/>
      <c r="AR41" s="705"/>
      <c r="AS41" s="705"/>
      <c r="AT41" s="705"/>
      <c r="AU41" s="705"/>
      <c r="AV41" s="705"/>
      <c r="AW41" s="705"/>
      <c r="AX41" s="705"/>
      <c r="AY41" s="705"/>
      <c r="AZ41" s="705"/>
      <c r="BA41" s="705"/>
      <c r="BB41" s="705"/>
      <c r="BC41" s="705"/>
      <c r="BD41" s="705"/>
      <c r="BE41" s="705"/>
      <c r="BF41" s="705"/>
      <c r="BG41" s="705"/>
      <c r="BH41" s="705"/>
    </row>
    <row r="42" spans="1:60" s="708" customFormat="1" ht="19.5" customHeight="1">
      <c r="A42" s="522"/>
      <c r="B42" s="700"/>
      <c r="C42" s="701">
        <v>72</v>
      </c>
      <c r="D42" s="702" t="s">
        <v>552</v>
      </c>
      <c r="E42" s="702"/>
      <c r="F42" s="710">
        <v>748</v>
      </c>
      <c r="G42" s="710">
        <v>761</v>
      </c>
      <c r="H42" s="710">
        <v>675</v>
      </c>
      <c r="I42" s="710">
        <v>626</v>
      </c>
      <c r="J42" s="710">
        <v>667</v>
      </c>
      <c r="K42" s="710">
        <v>755</v>
      </c>
      <c r="L42" s="710">
        <v>782</v>
      </c>
      <c r="M42" s="710">
        <v>741</v>
      </c>
      <c r="N42" s="710">
        <v>635</v>
      </c>
      <c r="O42" s="710">
        <v>838</v>
      </c>
      <c r="P42" s="710">
        <v>910</v>
      </c>
      <c r="Q42" s="710">
        <v>731</v>
      </c>
      <c r="R42" s="710">
        <v>699</v>
      </c>
      <c r="S42" s="710">
        <v>756</v>
      </c>
      <c r="T42" s="710">
        <v>845</v>
      </c>
      <c r="U42" s="710">
        <v>678</v>
      </c>
      <c r="V42" s="710">
        <v>627</v>
      </c>
      <c r="W42" s="710">
        <v>715</v>
      </c>
      <c r="X42" s="928"/>
      <c r="Y42" s="704"/>
      <c r="Z42" s="676"/>
      <c r="AA42" s="325"/>
      <c r="AB42" s="705"/>
      <c r="AC42" s="705"/>
      <c r="AD42" s="711"/>
      <c r="AE42" s="711"/>
      <c r="AF42" s="711"/>
      <c r="AG42" s="711"/>
      <c r="AH42" s="711"/>
      <c r="AI42" s="711"/>
      <c r="AJ42" s="711"/>
      <c r="AK42" s="711"/>
      <c r="AL42" s="711"/>
      <c r="AM42" s="711"/>
      <c r="AN42" s="711"/>
      <c r="AO42" s="705"/>
      <c r="AP42" s="705"/>
      <c r="AQ42" s="705"/>
      <c r="AR42" s="705"/>
      <c r="AS42" s="705"/>
      <c r="AT42" s="705"/>
      <c r="AU42" s="705"/>
      <c r="AV42" s="705"/>
      <c r="AW42" s="705"/>
      <c r="AX42" s="705"/>
      <c r="AY42" s="705"/>
      <c r="AZ42" s="705"/>
      <c r="BA42" s="705"/>
      <c r="BB42" s="705"/>
      <c r="BC42" s="705"/>
      <c r="BD42" s="705"/>
      <c r="BE42" s="705"/>
      <c r="BF42" s="705"/>
      <c r="BG42" s="705"/>
      <c r="BH42" s="705"/>
    </row>
    <row r="43" spans="1:60" s="708" customFormat="1" ht="9" customHeight="1">
      <c r="A43" s="522"/>
      <c r="B43" s="700"/>
      <c r="C43" s="701">
        <v>73</v>
      </c>
      <c r="D43" s="702" t="s">
        <v>553</v>
      </c>
      <c r="E43" s="702"/>
      <c r="F43" s="710">
        <v>639</v>
      </c>
      <c r="G43" s="710">
        <v>652</v>
      </c>
      <c r="H43" s="710">
        <v>602</v>
      </c>
      <c r="I43" s="710">
        <v>577</v>
      </c>
      <c r="J43" s="710">
        <v>622</v>
      </c>
      <c r="K43" s="710">
        <v>650</v>
      </c>
      <c r="L43" s="710">
        <v>710</v>
      </c>
      <c r="M43" s="710">
        <v>707</v>
      </c>
      <c r="N43" s="710">
        <v>571</v>
      </c>
      <c r="O43" s="710">
        <v>619</v>
      </c>
      <c r="P43" s="710">
        <v>869</v>
      </c>
      <c r="Q43" s="710">
        <v>629</v>
      </c>
      <c r="R43" s="710">
        <v>675</v>
      </c>
      <c r="S43" s="710">
        <v>710</v>
      </c>
      <c r="T43" s="710">
        <v>795</v>
      </c>
      <c r="U43" s="710">
        <v>576</v>
      </c>
      <c r="V43" s="710">
        <v>608</v>
      </c>
      <c r="W43" s="710">
        <v>612</v>
      </c>
      <c r="X43" s="928"/>
      <c r="Y43" s="704"/>
      <c r="Z43" s="676"/>
      <c r="AA43" s="325"/>
      <c r="AB43" s="705"/>
      <c r="AC43" s="705"/>
      <c r="AD43" s="711"/>
      <c r="AE43" s="711"/>
      <c r="AF43" s="711"/>
      <c r="AG43" s="711"/>
      <c r="AH43" s="711"/>
      <c r="AI43" s="711"/>
      <c r="AJ43" s="711"/>
      <c r="AK43" s="711"/>
      <c r="AL43" s="711"/>
      <c r="AM43" s="711"/>
      <c r="AN43" s="711"/>
      <c r="AO43" s="705"/>
      <c r="AP43" s="705"/>
      <c r="AQ43" s="705"/>
      <c r="AR43" s="705"/>
      <c r="AS43" s="705"/>
      <c r="AT43" s="705"/>
      <c r="AU43" s="705"/>
      <c r="AV43" s="705"/>
      <c r="AW43" s="705"/>
      <c r="AX43" s="705"/>
      <c r="AY43" s="705"/>
      <c r="AZ43" s="705"/>
      <c r="BA43" s="705"/>
      <c r="BB43" s="705"/>
      <c r="BC43" s="705"/>
      <c r="BD43" s="705"/>
      <c r="BE43" s="705"/>
      <c r="BF43" s="705"/>
      <c r="BG43" s="705"/>
      <c r="BH43" s="705"/>
    </row>
    <row r="44" spans="1:60" s="708" customFormat="1" ht="9.75" customHeight="1">
      <c r="A44" s="522"/>
      <c r="B44" s="700"/>
      <c r="C44" s="701">
        <v>74</v>
      </c>
      <c r="D44" s="702" t="s">
        <v>554</v>
      </c>
      <c r="E44" s="702"/>
      <c r="F44" s="710">
        <v>828</v>
      </c>
      <c r="G44" s="710">
        <v>909</v>
      </c>
      <c r="H44" s="710">
        <v>736</v>
      </c>
      <c r="I44" s="710">
        <v>877</v>
      </c>
      <c r="J44" s="710">
        <v>758</v>
      </c>
      <c r="K44" s="710">
        <v>785</v>
      </c>
      <c r="L44" s="710">
        <v>721</v>
      </c>
      <c r="M44" s="710">
        <v>855</v>
      </c>
      <c r="N44" s="710">
        <v>813</v>
      </c>
      <c r="O44" s="710">
        <v>863</v>
      </c>
      <c r="P44" s="710">
        <v>905</v>
      </c>
      <c r="Q44" s="710">
        <v>892</v>
      </c>
      <c r="R44" s="710">
        <v>804</v>
      </c>
      <c r="S44" s="710">
        <v>858</v>
      </c>
      <c r="T44" s="710">
        <v>892</v>
      </c>
      <c r="U44" s="710">
        <v>742</v>
      </c>
      <c r="V44" s="710">
        <v>807</v>
      </c>
      <c r="W44" s="710">
        <v>645</v>
      </c>
      <c r="X44" s="928"/>
      <c r="Y44" s="704"/>
      <c r="Z44" s="676"/>
      <c r="AA44" s="325"/>
      <c r="AB44" s="705"/>
      <c r="AC44" s="705"/>
      <c r="AD44" s="711"/>
      <c r="AE44" s="711"/>
      <c r="AF44" s="711"/>
      <c r="AG44" s="711"/>
      <c r="AH44" s="711"/>
      <c r="AI44" s="711"/>
      <c r="AJ44" s="711"/>
      <c r="AK44" s="711"/>
      <c r="AL44" s="711"/>
      <c r="AM44" s="711"/>
      <c r="AN44" s="711"/>
      <c r="AO44" s="705"/>
      <c r="AP44" s="705"/>
      <c r="AQ44" s="705"/>
      <c r="AR44" s="705"/>
      <c r="AS44" s="705"/>
      <c r="AT44" s="705"/>
      <c r="AU44" s="705"/>
      <c r="AV44" s="705"/>
      <c r="AW44" s="705"/>
      <c r="AX44" s="705"/>
      <c r="AY44" s="705"/>
      <c r="AZ44" s="705"/>
      <c r="BA44" s="705"/>
      <c r="BB44" s="705"/>
      <c r="BC44" s="705"/>
      <c r="BD44" s="705"/>
      <c r="BE44" s="705"/>
      <c r="BF44" s="705"/>
      <c r="BG44" s="705"/>
      <c r="BH44" s="705"/>
    </row>
    <row r="45" spans="1:60" s="708" customFormat="1" ht="19.5" customHeight="1">
      <c r="A45" s="522"/>
      <c r="B45" s="700"/>
      <c r="C45" s="701">
        <v>75</v>
      </c>
      <c r="D45" s="702" t="s">
        <v>555</v>
      </c>
      <c r="E45" s="702"/>
      <c r="F45" s="710">
        <v>610</v>
      </c>
      <c r="G45" s="710">
        <v>574</v>
      </c>
      <c r="H45" s="710">
        <v>551</v>
      </c>
      <c r="I45" s="710">
        <v>545</v>
      </c>
      <c r="J45" s="710">
        <v>551</v>
      </c>
      <c r="K45" s="710">
        <v>586</v>
      </c>
      <c r="L45" s="710">
        <v>618</v>
      </c>
      <c r="M45" s="710">
        <v>654</v>
      </c>
      <c r="N45" s="710">
        <v>561</v>
      </c>
      <c r="O45" s="710">
        <v>630</v>
      </c>
      <c r="P45" s="710">
        <v>679</v>
      </c>
      <c r="Q45" s="710">
        <v>591</v>
      </c>
      <c r="R45" s="710">
        <v>549</v>
      </c>
      <c r="S45" s="710">
        <v>614</v>
      </c>
      <c r="T45" s="710">
        <v>671</v>
      </c>
      <c r="U45" s="710">
        <v>555</v>
      </c>
      <c r="V45" s="710">
        <v>578</v>
      </c>
      <c r="W45" s="710">
        <v>575</v>
      </c>
      <c r="X45" s="928"/>
      <c r="Y45" s="704"/>
      <c r="Z45" s="676"/>
      <c r="AA45" s="325"/>
      <c r="AB45" s="705"/>
      <c r="AC45" s="705"/>
      <c r="AD45" s="711"/>
      <c r="AE45" s="711"/>
      <c r="AF45" s="711"/>
      <c r="AG45" s="711"/>
      <c r="AH45" s="711"/>
      <c r="AI45" s="711"/>
      <c r="AJ45" s="711"/>
      <c r="AK45" s="711"/>
      <c r="AL45" s="711"/>
      <c r="AM45" s="711"/>
      <c r="AN45" s="711"/>
      <c r="AO45" s="705"/>
      <c r="AP45" s="705"/>
      <c r="AQ45" s="705"/>
      <c r="AR45" s="705"/>
      <c r="AS45" s="705"/>
      <c r="AT45" s="705"/>
      <c r="AU45" s="705"/>
      <c r="AV45" s="705"/>
      <c r="AW45" s="705"/>
      <c r="AX45" s="705"/>
      <c r="AY45" s="705"/>
      <c r="AZ45" s="705"/>
      <c r="BA45" s="705"/>
      <c r="BB45" s="705"/>
      <c r="BC45" s="705"/>
      <c r="BD45" s="705"/>
      <c r="BE45" s="705"/>
      <c r="BF45" s="705"/>
      <c r="BG45" s="705"/>
      <c r="BH45" s="705"/>
    </row>
    <row r="46" spans="1:60" s="708" customFormat="1" ht="10.5" customHeight="1">
      <c r="A46" s="522"/>
      <c r="B46" s="700"/>
      <c r="C46" s="936">
        <v>8</v>
      </c>
      <c r="D46" s="937" t="s">
        <v>556</v>
      </c>
      <c r="E46" s="937"/>
      <c r="F46" s="1383">
        <v>630</v>
      </c>
      <c r="G46" s="1383">
        <v>691</v>
      </c>
      <c r="H46" s="1383">
        <v>562</v>
      </c>
      <c r="I46" s="1383">
        <v>618</v>
      </c>
      <c r="J46" s="1383">
        <v>589</v>
      </c>
      <c r="K46" s="1383">
        <v>667</v>
      </c>
      <c r="L46" s="1383">
        <v>661</v>
      </c>
      <c r="M46" s="1383">
        <v>683</v>
      </c>
      <c r="N46" s="1383">
        <v>597</v>
      </c>
      <c r="O46" s="1383">
        <v>684</v>
      </c>
      <c r="P46" s="1383">
        <v>719</v>
      </c>
      <c r="Q46" s="1383">
        <v>665</v>
      </c>
      <c r="R46" s="1383">
        <v>603</v>
      </c>
      <c r="S46" s="1383">
        <v>677</v>
      </c>
      <c r="T46" s="1383">
        <v>830</v>
      </c>
      <c r="U46" s="1383">
        <v>586</v>
      </c>
      <c r="V46" s="1383">
        <v>593</v>
      </c>
      <c r="W46" s="1383">
        <v>609</v>
      </c>
      <c r="X46" s="928"/>
      <c r="Y46" s="704"/>
      <c r="Z46" s="676"/>
      <c r="AA46" s="325"/>
      <c r="AB46" s="705"/>
      <c r="AC46" s="705"/>
      <c r="AD46" s="711"/>
      <c r="AE46" s="711"/>
      <c r="AF46" s="711"/>
      <c r="AG46" s="711"/>
      <c r="AH46" s="711"/>
      <c r="AI46" s="711"/>
      <c r="AJ46" s="711"/>
      <c r="AK46" s="711"/>
      <c r="AL46" s="711"/>
      <c r="AM46" s="711"/>
      <c r="AN46" s="711"/>
      <c r="AO46" s="705"/>
      <c r="AP46" s="705"/>
      <c r="AQ46" s="705"/>
      <c r="AR46" s="705"/>
      <c r="AS46" s="705"/>
      <c r="AT46" s="705"/>
      <c r="AU46" s="705"/>
      <c r="AV46" s="705"/>
      <c r="AW46" s="705"/>
      <c r="AX46" s="705"/>
      <c r="AY46" s="705"/>
      <c r="AZ46" s="705"/>
      <c r="BA46" s="705"/>
      <c r="BB46" s="705"/>
      <c r="BC46" s="705"/>
      <c r="BD46" s="705"/>
      <c r="BE46" s="705"/>
      <c r="BF46" s="705"/>
      <c r="BG46" s="705"/>
      <c r="BH46" s="705"/>
    </row>
    <row r="47" spans="1:60" s="708" customFormat="1" ht="9.75" customHeight="1">
      <c r="A47" s="522"/>
      <c r="B47" s="700"/>
      <c r="C47" s="701">
        <v>81</v>
      </c>
      <c r="D47" s="702" t="s">
        <v>575</v>
      </c>
      <c r="E47" s="702"/>
      <c r="F47" s="710">
        <v>604</v>
      </c>
      <c r="G47" s="710">
        <v>844</v>
      </c>
      <c r="H47" s="710">
        <v>535</v>
      </c>
      <c r="I47" s="710">
        <v>595</v>
      </c>
      <c r="J47" s="710">
        <v>556</v>
      </c>
      <c r="K47" s="710">
        <v>669</v>
      </c>
      <c r="L47" s="710">
        <v>663</v>
      </c>
      <c r="M47" s="710">
        <v>697</v>
      </c>
      <c r="N47" s="710">
        <v>549</v>
      </c>
      <c r="O47" s="710">
        <v>666</v>
      </c>
      <c r="P47" s="710">
        <v>763</v>
      </c>
      <c r="Q47" s="710">
        <v>688</v>
      </c>
      <c r="R47" s="710">
        <v>570</v>
      </c>
      <c r="S47" s="710">
        <v>663</v>
      </c>
      <c r="T47" s="710">
        <v>872</v>
      </c>
      <c r="U47" s="710">
        <v>549</v>
      </c>
      <c r="V47" s="710">
        <v>541</v>
      </c>
      <c r="W47" s="710">
        <v>576</v>
      </c>
      <c r="X47" s="928"/>
      <c r="Y47" s="704"/>
      <c r="Z47" s="676"/>
      <c r="AA47" s="325"/>
      <c r="AB47" s="705"/>
      <c r="AC47" s="705"/>
      <c r="AD47" s="711"/>
      <c r="AE47" s="711"/>
      <c r="AF47" s="711"/>
      <c r="AG47" s="711"/>
      <c r="AH47" s="711"/>
      <c r="AI47" s="711"/>
      <c r="AJ47" s="711"/>
      <c r="AK47" s="711"/>
      <c r="AL47" s="711"/>
      <c r="AM47" s="711"/>
      <c r="AN47" s="711"/>
      <c r="AO47" s="705"/>
      <c r="AP47" s="705"/>
      <c r="AQ47" s="705"/>
      <c r="AR47" s="705"/>
      <c r="AS47" s="705"/>
      <c r="AT47" s="705"/>
      <c r="AU47" s="705"/>
      <c r="AV47" s="705"/>
      <c r="AW47" s="705"/>
      <c r="AX47" s="705"/>
      <c r="AY47" s="705"/>
      <c r="AZ47" s="705"/>
      <c r="BA47" s="705"/>
      <c r="BB47" s="705"/>
      <c r="BC47" s="705"/>
      <c r="BD47" s="705"/>
      <c r="BE47" s="705"/>
      <c r="BF47" s="705"/>
      <c r="BG47" s="705"/>
      <c r="BH47" s="705"/>
    </row>
    <row r="48" spans="1:60" s="708" customFormat="1" ht="9.75" customHeight="1">
      <c r="A48" s="522"/>
      <c r="B48" s="700"/>
      <c r="C48" s="701">
        <v>82</v>
      </c>
      <c r="D48" s="702" t="s">
        <v>557</v>
      </c>
      <c r="E48" s="702"/>
      <c r="F48" s="710">
        <v>650</v>
      </c>
      <c r="G48" s="710">
        <v>635</v>
      </c>
      <c r="H48" s="710">
        <v>629</v>
      </c>
      <c r="I48" s="710">
        <v>605</v>
      </c>
      <c r="J48" s="710">
        <v>567</v>
      </c>
      <c r="K48" s="710">
        <v>588</v>
      </c>
      <c r="L48" s="710">
        <v>618</v>
      </c>
      <c r="M48" s="710">
        <v>713</v>
      </c>
      <c r="N48" s="710">
        <v>631</v>
      </c>
      <c r="O48" s="710">
        <v>654</v>
      </c>
      <c r="P48" s="710">
        <v>744</v>
      </c>
      <c r="Q48" s="710">
        <v>678</v>
      </c>
      <c r="R48" s="710">
        <v>600</v>
      </c>
      <c r="S48" s="710">
        <v>658</v>
      </c>
      <c r="T48" s="710">
        <v>977</v>
      </c>
      <c r="U48" s="710">
        <v>624</v>
      </c>
      <c r="V48" s="710">
        <v>595</v>
      </c>
      <c r="W48" s="710">
        <v>638</v>
      </c>
      <c r="X48" s="928"/>
      <c r="Y48" s="704"/>
      <c r="Z48" s="676"/>
      <c r="AA48" s="325"/>
      <c r="AB48" s="705"/>
      <c r="AC48" s="705"/>
      <c r="AD48" s="711"/>
      <c r="AE48" s="711"/>
      <c r="AF48" s="711"/>
      <c r="AG48" s="711"/>
      <c r="AH48" s="711"/>
      <c r="AI48" s="711"/>
      <c r="AJ48" s="711"/>
      <c r="AK48" s="711"/>
      <c r="AL48" s="711"/>
      <c r="AM48" s="711"/>
      <c r="AN48" s="711"/>
      <c r="AO48" s="705"/>
      <c r="AP48" s="705"/>
      <c r="AQ48" s="705"/>
      <c r="AR48" s="705"/>
      <c r="AS48" s="705"/>
      <c r="AT48" s="705"/>
      <c r="AU48" s="705"/>
      <c r="AV48" s="705"/>
      <c r="AW48" s="705"/>
      <c r="AX48" s="705"/>
      <c r="AY48" s="705"/>
      <c r="AZ48" s="705"/>
      <c r="BA48" s="705"/>
      <c r="BB48" s="705"/>
      <c r="BC48" s="705"/>
      <c r="BD48" s="705"/>
      <c r="BE48" s="705"/>
      <c r="BF48" s="705"/>
      <c r="BG48" s="705"/>
      <c r="BH48" s="705"/>
    </row>
    <row r="49" spans="1:60" s="708" customFormat="1" ht="9.75" customHeight="1">
      <c r="A49" s="522"/>
      <c r="B49" s="700"/>
      <c r="C49" s="701">
        <v>83</v>
      </c>
      <c r="D49" s="702" t="s">
        <v>558</v>
      </c>
      <c r="E49" s="702"/>
      <c r="F49" s="710">
        <v>676</v>
      </c>
      <c r="G49" s="710">
        <v>623</v>
      </c>
      <c r="H49" s="710">
        <v>645</v>
      </c>
      <c r="I49" s="710">
        <v>626</v>
      </c>
      <c r="J49" s="710">
        <v>639</v>
      </c>
      <c r="K49" s="710">
        <v>671</v>
      </c>
      <c r="L49" s="710">
        <v>670</v>
      </c>
      <c r="M49" s="710">
        <v>680</v>
      </c>
      <c r="N49" s="710">
        <v>627</v>
      </c>
      <c r="O49" s="710">
        <v>704</v>
      </c>
      <c r="P49" s="710">
        <v>703</v>
      </c>
      <c r="Q49" s="710">
        <v>643</v>
      </c>
      <c r="R49" s="710">
        <v>651</v>
      </c>
      <c r="S49" s="710">
        <v>688</v>
      </c>
      <c r="T49" s="710">
        <v>714</v>
      </c>
      <c r="U49" s="710">
        <v>627</v>
      </c>
      <c r="V49" s="710">
        <v>617</v>
      </c>
      <c r="W49" s="710">
        <v>625</v>
      </c>
      <c r="X49" s="928"/>
      <c r="Y49" s="704"/>
      <c r="Z49" s="676"/>
      <c r="AA49" s="325"/>
      <c r="AB49" s="705"/>
      <c r="AC49" s="705"/>
      <c r="AD49" s="711"/>
      <c r="AE49" s="711"/>
      <c r="AF49" s="711"/>
      <c r="AG49" s="711"/>
      <c r="AH49" s="711"/>
      <c r="AI49" s="711"/>
      <c r="AJ49" s="711"/>
      <c r="AK49" s="711"/>
      <c r="AL49" s="711"/>
      <c r="AM49" s="711"/>
      <c r="AN49" s="711"/>
      <c r="AO49" s="705"/>
      <c r="AP49" s="705"/>
      <c r="AQ49" s="705"/>
      <c r="AR49" s="705"/>
      <c r="AS49" s="705"/>
      <c r="AT49" s="705"/>
      <c r="AU49" s="705"/>
      <c r="AV49" s="705"/>
      <c r="AW49" s="705"/>
      <c r="AX49" s="705"/>
      <c r="AY49" s="705"/>
      <c r="AZ49" s="705"/>
      <c r="BA49" s="705"/>
      <c r="BB49" s="705"/>
      <c r="BC49" s="705"/>
      <c r="BD49" s="705"/>
      <c r="BE49" s="705"/>
      <c r="BF49" s="705"/>
      <c r="BG49" s="705"/>
      <c r="BH49" s="705"/>
    </row>
    <row r="50" spans="1:60" s="708" customFormat="1" ht="10.5" customHeight="1">
      <c r="A50" s="522"/>
      <c r="B50" s="700"/>
      <c r="C50" s="936">
        <v>9</v>
      </c>
      <c r="D50" s="937" t="s">
        <v>559</v>
      </c>
      <c r="E50" s="937"/>
      <c r="F50" s="1383">
        <v>560</v>
      </c>
      <c r="G50" s="1383">
        <v>559</v>
      </c>
      <c r="H50" s="1383">
        <v>539</v>
      </c>
      <c r="I50" s="1383">
        <v>525</v>
      </c>
      <c r="J50" s="1383">
        <v>535</v>
      </c>
      <c r="K50" s="1383">
        <v>549</v>
      </c>
      <c r="L50" s="1383">
        <v>564</v>
      </c>
      <c r="M50" s="1383">
        <v>598</v>
      </c>
      <c r="N50" s="1383">
        <v>528</v>
      </c>
      <c r="O50" s="1383">
        <v>555</v>
      </c>
      <c r="P50" s="1383">
        <v>603</v>
      </c>
      <c r="Q50" s="1383">
        <v>553</v>
      </c>
      <c r="R50" s="1383">
        <v>558</v>
      </c>
      <c r="S50" s="1383">
        <v>565</v>
      </c>
      <c r="T50" s="1383">
        <v>575</v>
      </c>
      <c r="U50" s="1383">
        <v>536</v>
      </c>
      <c r="V50" s="1383">
        <v>537</v>
      </c>
      <c r="W50" s="1383">
        <v>542</v>
      </c>
      <c r="X50" s="928"/>
      <c r="Y50" s="704"/>
      <c r="Z50" s="676"/>
      <c r="AA50" s="325"/>
      <c r="AB50" s="705"/>
      <c r="AC50" s="705"/>
      <c r="AD50" s="711"/>
      <c r="AE50" s="711"/>
      <c r="AF50" s="711"/>
      <c r="AG50" s="711"/>
      <c r="AH50" s="711"/>
      <c r="AI50" s="711"/>
      <c r="AJ50" s="711"/>
      <c r="AK50" s="711"/>
      <c r="AL50" s="711"/>
      <c r="AM50" s="711"/>
      <c r="AN50" s="711"/>
      <c r="AO50" s="705"/>
      <c r="AP50" s="705"/>
      <c r="AQ50" s="705"/>
      <c r="AR50" s="705"/>
      <c r="AS50" s="705"/>
      <c r="AT50" s="705"/>
      <c r="AU50" s="705"/>
      <c r="AV50" s="705"/>
      <c r="AW50" s="705"/>
      <c r="AX50" s="705"/>
      <c r="AY50" s="705"/>
      <c r="AZ50" s="705"/>
      <c r="BA50" s="705"/>
      <c r="BB50" s="705"/>
      <c r="BC50" s="705"/>
      <c r="BD50" s="705"/>
      <c r="BE50" s="705"/>
      <c r="BF50" s="705"/>
      <c r="BG50" s="705"/>
      <c r="BH50" s="705"/>
    </row>
    <row r="51" spans="1:60" s="708" customFormat="1" ht="9.75" customHeight="1">
      <c r="A51" s="522"/>
      <c r="B51" s="700"/>
      <c r="C51" s="701">
        <v>91</v>
      </c>
      <c r="D51" s="702" t="s">
        <v>560</v>
      </c>
      <c r="E51" s="702"/>
      <c r="F51" s="710">
        <v>513</v>
      </c>
      <c r="G51" s="710">
        <v>509</v>
      </c>
      <c r="H51" s="710">
        <v>510</v>
      </c>
      <c r="I51" s="710">
        <v>501</v>
      </c>
      <c r="J51" s="710">
        <v>510</v>
      </c>
      <c r="K51" s="710">
        <v>510</v>
      </c>
      <c r="L51" s="710">
        <v>520</v>
      </c>
      <c r="M51" s="710">
        <v>576</v>
      </c>
      <c r="N51" s="710">
        <v>509</v>
      </c>
      <c r="O51" s="710">
        <v>516</v>
      </c>
      <c r="P51" s="710">
        <v>537</v>
      </c>
      <c r="Q51" s="710">
        <v>503</v>
      </c>
      <c r="R51" s="710">
        <v>514</v>
      </c>
      <c r="S51" s="710">
        <v>520</v>
      </c>
      <c r="T51" s="710">
        <v>523</v>
      </c>
      <c r="U51" s="710">
        <v>515</v>
      </c>
      <c r="V51" s="710">
        <v>515</v>
      </c>
      <c r="W51" s="710">
        <v>507</v>
      </c>
      <c r="X51" s="928"/>
      <c r="Y51" s="704"/>
      <c r="Z51" s="676"/>
      <c r="AA51" s="325"/>
      <c r="AB51" s="705"/>
      <c r="AC51" s="705"/>
      <c r="AD51" s="711"/>
      <c r="AE51" s="711"/>
      <c r="AF51" s="711"/>
      <c r="AG51" s="711"/>
      <c r="AH51" s="711"/>
      <c r="AI51" s="711"/>
      <c r="AJ51" s="711"/>
      <c r="AK51" s="711"/>
      <c r="AL51" s="711"/>
      <c r="AM51" s="711"/>
      <c r="AN51" s="711"/>
      <c r="AO51" s="705"/>
      <c r="AP51" s="705"/>
      <c r="AQ51" s="705"/>
      <c r="AR51" s="705"/>
      <c r="AS51" s="705"/>
      <c r="AT51" s="705"/>
      <c r="AU51" s="705"/>
      <c r="AV51" s="705"/>
      <c r="AW51" s="705"/>
      <c r="AX51" s="705"/>
      <c r="AY51" s="705"/>
      <c r="AZ51" s="705"/>
      <c r="BA51" s="705"/>
      <c r="BB51" s="705"/>
      <c r="BC51" s="705"/>
      <c r="BD51" s="705"/>
      <c r="BE51" s="705"/>
      <c r="BF51" s="705"/>
      <c r="BG51" s="705"/>
      <c r="BH51" s="705"/>
    </row>
    <row r="52" spans="1:60" s="708" customFormat="1" ht="19.5" customHeight="1">
      <c r="A52" s="522"/>
      <c r="B52" s="700"/>
      <c r="C52" s="701">
        <v>92</v>
      </c>
      <c r="D52" s="702" t="s">
        <v>561</v>
      </c>
      <c r="E52" s="702"/>
      <c r="F52" s="710">
        <v>557</v>
      </c>
      <c r="G52" s="710">
        <v>556</v>
      </c>
      <c r="H52" s="710">
        <v>538</v>
      </c>
      <c r="I52" s="710">
        <v>525</v>
      </c>
      <c r="J52" s="710">
        <v>520</v>
      </c>
      <c r="K52" s="710">
        <v>521</v>
      </c>
      <c r="L52" s="710">
        <v>584</v>
      </c>
      <c r="M52" s="710">
        <v>565</v>
      </c>
      <c r="N52" s="710">
        <v>542</v>
      </c>
      <c r="O52" s="710">
        <v>548</v>
      </c>
      <c r="P52" s="710">
        <v>562</v>
      </c>
      <c r="Q52" s="710">
        <v>571</v>
      </c>
      <c r="R52" s="710">
        <v>576</v>
      </c>
      <c r="S52" s="710">
        <v>574</v>
      </c>
      <c r="T52" s="710">
        <v>554</v>
      </c>
      <c r="U52" s="710">
        <v>567</v>
      </c>
      <c r="V52" s="710">
        <v>521</v>
      </c>
      <c r="W52" s="710">
        <v>541</v>
      </c>
      <c r="X52" s="928"/>
      <c r="Y52" s="704"/>
      <c r="Z52" s="676"/>
      <c r="AA52" s="325"/>
      <c r="AB52" s="705"/>
      <c r="AC52" s="705"/>
      <c r="AD52" s="711"/>
      <c r="AE52" s="711"/>
      <c r="AF52" s="711"/>
      <c r="AG52" s="711"/>
      <c r="AH52" s="711"/>
      <c r="AI52" s="711"/>
      <c r="AJ52" s="711"/>
      <c r="AK52" s="711"/>
      <c r="AL52" s="711"/>
      <c r="AM52" s="711"/>
      <c r="AN52" s="711"/>
      <c r="AO52" s="705"/>
      <c r="AP52" s="705"/>
      <c r="AQ52" s="705"/>
      <c r="AR52" s="705"/>
      <c r="AS52" s="705"/>
      <c r="AT52" s="705"/>
      <c r="AU52" s="705"/>
      <c r="AV52" s="705"/>
      <c r="AW52" s="705"/>
      <c r="AX52" s="705"/>
      <c r="AY52" s="705"/>
      <c r="AZ52" s="705"/>
      <c r="BA52" s="705"/>
      <c r="BB52" s="705"/>
      <c r="BC52" s="705"/>
      <c r="BD52" s="705"/>
      <c r="BE52" s="705"/>
      <c r="BF52" s="705"/>
      <c r="BG52" s="705"/>
      <c r="BH52" s="705"/>
    </row>
    <row r="53" spans="1:60" s="708" customFormat="1" ht="19.5" customHeight="1">
      <c r="A53" s="522"/>
      <c r="B53" s="700"/>
      <c r="C53" s="701">
        <v>93</v>
      </c>
      <c r="D53" s="702" t="s">
        <v>562</v>
      </c>
      <c r="E53" s="702"/>
      <c r="F53" s="710">
        <v>566</v>
      </c>
      <c r="G53" s="710">
        <v>588</v>
      </c>
      <c r="H53" s="710">
        <v>530</v>
      </c>
      <c r="I53" s="710">
        <v>538</v>
      </c>
      <c r="J53" s="710">
        <v>541</v>
      </c>
      <c r="K53" s="710">
        <v>554</v>
      </c>
      <c r="L53" s="710">
        <v>565</v>
      </c>
      <c r="M53" s="710">
        <v>591</v>
      </c>
      <c r="N53" s="710">
        <v>521</v>
      </c>
      <c r="O53" s="710">
        <v>565</v>
      </c>
      <c r="P53" s="710">
        <v>630</v>
      </c>
      <c r="Q53" s="710">
        <v>579</v>
      </c>
      <c r="R53" s="710">
        <v>564</v>
      </c>
      <c r="S53" s="710">
        <v>575</v>
      </c>
      <c r="T53" s="710">
        <v>576</v>
      </c>
      <c r="U53" s="710">
        <v>534</v>
      </c>
      <c r="V53" s="710">
        <v>529</v>
      </c>
      <c r="W53" s="710">
        <v>549</v>
      </c>
      <c r="X53" s="928"/>
      <c r="Y53" s="704"/>
      <c r="Z53" s="676"/>
      <c r="AA53" s="325"/>
      <c r="AB53" s="705"/>
      <c r="AC53" s="705"/>
      <c r="AD53" s="711"/>
      <c r="AE53" s="711"/>
      <c r="AF53" s="711"/>
      <c r="AG53" s="711"/>
      <c r="AH53" s="711"/>
      <c r="AI53" s="711"/>
      <c r="AJ53" s="711"/>
      <c r="AK53" s="711"/>
      <c r="AL53" s="711"/>
      <c r="AM53" s="711"/>
      <c r="AN53" s="711"/>
      <c r="AO53" s="705"/>
      <c r="AP53" s="705"/>
      <c r="AQ53" s="705"/>
      <c r="AR53" s="705"/>
      <c r="AS53" s="705"/>
      <c r="AT53" s="705"/>
      <c r="AU53" s="705"/>
      <c r="AV53" s="705"/>
      <c r="AW53" s="705"/>
      <c r="AX53" s="705"/>
      <c r="AY53" s="705"/>
      <c r="AZ53" s="705"/>
      <c r="BA53" s="705"/>
      <c r="BB53" s="705"/>
      <c r="BC53" s="705"/>
      <c r="BD53" s="705"/>
      <c r="BE53" s="705"/>
      <c r="BF53" s="705"/>
      <c r="BG53" s="705"/>
      <c r="BH53" s="705"/>
    </row>
    <row r="54" spans="1:60" s="708" customFormat="1" ht="9.75" customHeight="1">
      <c r="A54" s="522"/>
      <c r="B54" s="700"/>
      <c r="C54" s="701">
        <v>94</v>
      </c>
      <c r="D54" s="702" t="s">
        <v>563</v>
      </c>
      <c r="E54" s="702"/>
      <c r="F54" s="710">
        <v>522</v>
      </c>
      <c r="G54" s="710">
        <v>518</v>
      </c>
      <c r="H54" s="710">
        <v>512</v>
      </c>
      <c r="I54" s="710">
        <v>508</v>
      </c>
      <c r="J54" s="710">
        <v>514</v>
      </c>
      <c r="K54" s="710">
        <v>521</v>
      </c>
      <c r="L54" s="710">
        <v>519</v>
      </c>
      <c r="M54" s="710">
        <v>557</v>
      </c>
      <c r="N54" s="710">
        <v>503</v>
      </c>
      <c r="O54" s="710">
        <v>521</v>
      </c>
      <c r="P54" s="710">
        <v>534</v>
      </c>
      <c r="Q54" s="710">
        <v>522</v>
      </c>
      <c r="R54" s="710">
        <v>522</v>
      </c>
      <c r="S54" s="710">
        <v>524</v>
      </c>
      <c r="T54" s="710">
        <v>518</v>
      </c>
      <c r="U54" s="710">
        <v>511</v>
      </c>
      <c r="V54" s="710">
        <v>510</v>
      </c>
      <c r="W54" s="710">
        <v>516</v>
      </c>
      <c r="X54" s="928"/>
      <c r="Y54" s="704"/>
      <c r="Z54" s="676"/>
      <c r="AA54" s="325"/>
      <c r="AB54" s="705"/>
      <c r="AC54" s="705"/>
      <c r="AD54" s="711"/>
      <c r="AE54" s="711"/>
      <c r="AF54" s="711"/>
      <c r="AG54" s="711"/>
      <c r="AH54" s="711"/>
      <c r="AI54" s="711"/>
      <c r="AJ54" s="711"/>
      <c r="AK54" s="711"/>
      <c r="AL54" s="711"/>
      <c r="AM54" s="711"/>
      <c r="AN54" s="711"/>
      <c r="AO54" s="705"/>
      <c r="AP54" s="705"/>
      <c r="AQ54" s="705"/>
      <c r="AR54" s="705"/>
      <c r="AS54" s="705"/>
      <c r="AT54" s="705"/>
      <c r="AU54" s="705"/>
      <c r="AV54" s="705"/>
      <c r="AW54" s="705"/>
      <c r="AX54" s="705"/>
      <c r="AY54" s="705"/>
      <c r="AZ54" s="705"/>
      <c r="BA54" s="705"/>
      <c r="BB54" s="705"/>
      <c r="BC54" s="705"/>
      <c r="BD54" s="705"/>
      <c r="BE54" s="705"/>
      <c r="BF54" s="705"/>
      <c r="BG54" s="705"/>
      <c r="BH54" s="705"/>
    </row>
    <row r="55" spans="1:60" s="708" customFormat="1" ht="19.5" customHeight="1">
      <c r="A55" s="522"/>
      <c r="B55" s="700"/>
      <c r="C55" s="701">
        <v>95</v>
      </c>
      <c r="D55" s="702" t="s">
        <v>564</v>
      </c>
      <c r="E55" s="702"/>
      <c r="F55" s="710">
        <v>707</v>
      </c>
      <c r="G55" s="710">
        <v>544</v>
      </c>
      <c r="H55" s="710">
        <v>629</v>
      </c>
      <c r="I55" s="710">
        <v>619</v>
      </c>
      <c r="J55" s="710">
        <v>582</v>
      </c>
      <c r="K55" s="710">
        <v>685</v>
      </c>
      <c r="L55" s="710">
        <v>644</v>
      </c>
      <c r="M55" s="710">
        <v>698</v>
      </c>
      <c r="N55" s="710">
        <v>706</v>
      </c>
      <c r="O55" s="710">
        <v>737</v>
      </c>
      <c r="P55" s="710">
        <v>914</v>
      </c>
      <c r="Q55" s="710">
        <v>597</v>
      </c>
      <c r="R55" s="710">
        <v>697</v>
      </c>
      <c r="S55" s="710">
        <v>720</v>
      </c>
      <c r="T55" s="710">
        <v>721</v>
      </c>
      <c r="U55" s="710">
        <v>606</v>
      </c>
      <c r="V55" s="710">
        <v>609</v>
      </c>
      <c r="W55" s="710">
        <v>576</v>
      </c>
      <c r="X55" s="928"/>
      <c r="Y55" s="704"/>
      <c r="Z55" s="676"/>
      <c r="AA55" s="325"/>
      <c r="AB55" s="705"/>
      <c r="AC55" s="705"/>
      <c r="AD55" s="711"/>
      <c r="AE55" s="711"/>
      <c r="AF55" s="711"/>
      <c r="AG55" s="711"/>
      <c r="AH55" s="711"/>
      <c r="AI55" s="711"/>
      <c r="AJ55" s="711"/>
      <c r="AK55" s="711"/>
      <c r="AL55" s="711"/>
      <c r="AM55" s="711"/>
      <c r="AN55" s="711"/>
      <c r="AO55" s="705"/>
      <c r="AP55" s="705"/>
      <c r="AQ55" s="705"/>
      <c r="AR55" s="705"/>
      <c r="AS55" s="705"/>
      <c r="AT55" s="705"/>
      <c r="AU55" s="705"/>
      <c r="AV55" s="705"/>
      <c r="AW55" s="705"/>
      <c r="AX55" s="705"/>
      <c r="AY55" s="705"/>
      <c r="AZ55" s="705"/>
      <c r="BA55" s="705"/>
      <c r="BB55" s="705"/>
      <c r="BC55" s="705"/>
      <c r="BD55" s="705"/>
      <c r="BE55" s="705"/>
      <c r="BF55" s="705"/>
      <c r="BG55" s="705"/>
      <c r="BH55" s="705"/>
    </row>
    <row r="56" spans="1:60" s="708" customFormat="1" ht="9.75" customHeight="1">
      <c r="A56" s="522"/>
      <c r="B56" s="700"/>
      <c r="C56" s="701">
        <v>96</v>
      </c>
      <c r="D56" s="702" t="s">
        <v>565</v>
      </c>
      <c r="E56" s="702"/>
      <c r="F56" s="710">
        <v>588</v>
      </c>
      <c r="G56" s="710">
        <v>636</v>
      </c>
      <c r="H56" s="710">
        <v>585</v>
      </c>
      <c r="I56" s="710">
        <v>537</v>
      </c>
      <c r="J56" s="710">
        <v>586</v>
      </c>
      <c r="K56" s="710">
        <v>607</v>
      </c>
      <c r="L56" s="710">
        <v>617</v>
      </c>
      <c r="M56" s="710">
        <v>669</v>
      </c>
      <c r="N56" s="710">
        <v>559</v>
      </c>
      <c r="O56" s="710">
        <v>602</v>
      </c>
      <c r="P56" s="710">
        <v>739</v>
      </c>
      <c r="Q56" s="710">
        <v>599</v>
      </c>
      <c r="R56" s="710">
        <v>606</v>
      </c>
      <c r="S56" s="710">
        <v>615</v>
      </c>
      <c r="T56" s="710">
        <v>679</v>
      </c>
      <c r="U56" s="710">
        <v>564</v>
      </c>
      <c r="V56" s="710">
        <v>571</v>
      </c>
      <c r="W56" s="710">
        <v>583</v>
      </c>
      <c r="X56" s="928"/>
      <c r="Y56" s="704"/>
      <c r="Z56" s="676"/>
      <c r="AA56" s="325"/>
      <c r="AB56" s="705"/>
      <c r="AC56" s="705"/>
      <c r="AD56" s="711"/>
      <c r="AE56" s="711"/>
      <c r="AF56" s="711"/>
      <c r="AG56" s="711"/>
      <c r="AH56" s="711"/>
      <c r="AI56" s="711"/>
      <c r="AJ56" s="711"/>
      <c r="AK56" s="711"/>
      <c r="AL56" s="711"/>
      <c r="AM56" s="711"/>
      <c r="AN56" s="711"/>
      <c r="AO56" s="705"/>
      <c r="AP56" s="705"/>
      <c r="AQ56" s="705"/>
      <c r="AR56" s="705"/>
      <c r="AS56" s="705"/>
      <c r="AT56" s="705"/>
      <c r="AU56" s="705"/>
      <c r="AV56" s="705"/>
      <c r="AW56" s="705"/>
      <c r="AX56" s="705"/>
      <c r="AY56" s="705"/>
      <c r="AZ56" s="705"/>
      <c r="BA56" s="705"/>
      <c r="BB56" s="705"/>
      <c r="BC56" s="705"/>
      <c r="BD56" s="705"/>
      <c r="BE56" s="705"/>
      <c r="BF56" s="705"/>
      <c r="BG56" s="705"/>
      <c r="BH56" s="705"/>
    </row>
    <row r="57" spans="1:60" s="708" customFormat="1" ht="10.5" customHeight="1">
      <c r="A57" s="522"/>
      <c r="B57" s="700"/>
      <c r="C57" s="938" t="s">
        <v>566</v>
      </c>
      <c r="D57" s="937"/>
      <c r="E57" s="937"/>
      <c r="F57" s="1383">
        <v>2102</v>
      </c>
      <c r="G57" s="1383">
        <v>1285</v>
      </c>
      <c r="H57" s="1383">
        <v>613</v>
      </c>
      <c r="I57" s="1383" t="s">
        <v>9</v>
      </c>
      <c r="J57" s="1383">
        <v>993</v>
      </c>
      <c r="K57" s="1383">
        <v>2413</v>
      </c>
      <c r="L57" s="1383">
        <v>3961</v>
      </c>
      <c r="M57" s="1383">
        <v>1126</v>
      </c>
      <c r="N57" s="1383">
        <v>485</v>
      </c>
      <c r="O57" s="1383">
        <v>1472</v>
      </c>
      <c r="P57" s="1383">
        <v>2523</v>
      </c>
      <c r="Q57" s="1383">
        <v>1325</v>
      </c>
      <c r="R57" s="1383">
        <v>1354</v>
      </c>
      <c r="S57" s="1383">
        <v>1740</v>
      </c>
      <c r="T57" s="1383">
        <v>4640</v>
      </c>
      <c r="U57" s="1383">
        <v>1373</v>
      </c>
      <c r="V57" s="1383">
        <v>1315</v>
      </c>
      <c r="W57" s="1383" t="s">
        <v>9</v>
      </c>
      <c r="X57" s="928"/>
      <c r="Y57" s="704"/>
      <c r="Z57" s="676"/>
      <c r="AA57" s="325"/>
      <c r="AB57" s="705"/>
      <c r="AC57" s="705"/>
      <c r="AD57" s="711"/>
      <c r="AE57" s="711"/>
      <c r="AF57" s="711"/>
      <c r="AG57" s="711"/>
      <c r="AH57" s="711"/>
      <c r="AI57" s="711"/>
      <c r="AJ57" s="711"/>
      <c r="AK57" s="711"/>
      <c r="AL57" s="711"/>
      <c r="AM57" s="711"/>
      <c r="AN57" s="711"/>
      <c r="AO57" s="705"/>
      <c r="AP57" s="705"/>
      <c r="AQ57" s="705"/>
      <c r="AR57" s="705"/>
      <c r="AS57" s="705"/>
      <c r="AT57" s="705"/>
      <c r="AU57" s="705"/>
      <c r="AV57" s="705"/>
      <c r="AW57" s="705"/>
      <c r="AX57" s="705"/>
      <c r="AY57" s="705"/>
      <c r="AZ57" s="705"/>
      <c r="BA57" s="705"/>
      <c r="BB57" s="705"/>
      <c r="BC57" s="705"/>
      <c r="BD57" s="705"/>
      <c r="BE57" s="705"/>
      <c r="BF57" s="705"/>
      <c r="BG57" s="705"/>
      <c r="BH57" s="705"/>
    </row>
    <row r="58" spans="1:60" s="708" customFormat="1" ht="11.25" customHeight="1">
      <c r="A58" s="522"/>
      <c r="B58" s="700"/>
      <c r="C58" s="712"/>
      <c r="D58" s="701" t="s">
        <v>567</v>
      </c>
      <c r="E58" s="701"/>
      <c r="F58" s="710">
        <v>2102</v>
      </c>
      <c r="G58" s="710">
        <v>1285</v>
      </c>
      <c r="H58" s="710">
        <v>613</v>
      </c>
      <c r="I58" s="710" t="s">
        <v>9</v>
      </c>
      <c r="J58" s="710">
        <v>993</v>
      </c>
      <c r="K58" s="710">
        <v>2413</v>
      </c>
      <c r="L58" s="710">
        <v>3961</v>
      </c>
      <c r="M58" s="710">
        <v>1126</v>
      </c>
      <c r="N58" s="710">
        <v>485</v>
      </c>
      <c r="O58" s="710">
        <v>1472</v>
      </c>
      <c r="P58" s="710">
        <v>2523</v>
      </c>
      <c r="Q58" s="710">
        <v>1325</v>
      </c>
      <c r="R58" s="710">
        <v>1354</v>
      </c>
      <c r="S58" s="710">
        <v>1740</v>
      </c>
      <c r="T58" s="710">
        <v>4640</v>
      </c>
      <c r="U58" s="710">
        <v>1373</v>
      </c>
      <c r="V58" s="710">
        <v>1315</v>
      </c>
      <c r="W58" s="710" t="s">
        <v>9</v>
      </c>
      <c r="X58" s="928"/>
      <c r="Y58" s="704"/>
      <c r="Z58" s="676"/>
      <c r="AA58" s="325"/>
      <c r="AB58" s="705"/>
      <c r="AC58" s="705"/>
      <c r="AD58" s="711"/>
      <c r="AE58" s="711"/>
      <c r="AF58" s="711"/>
      <c r="AG58" s="711"/>
      <c r="AH58" s="711"/>
      <c r="AI58" s="711"/>
      <c r="AJ58" s="711"/>
      <c r="AK58" s="711"/>
      <c r="AL58" s="711"/>
      <c r="AM58" s="711"/>
      <c r="AN58" s="711"/>
      <c r="AO58" s="705"/>
      <c r="AP58" s="705"/>
      <c r="AQ58" s="705"/>
      <c r="AR58" s="705"/>
      <c r="AS58" s="705"/>
      <c r="AT58" s="705"/>
      <c r="AU58" s="705"/>
      <c r="AV58" s="705"/>
      <c r="AW58" s="705"/>
      <c r="AX58" s="705"/>
      <c r="AY58" s="705"/>
      <c r="AZ58" s="705"/>
      <c r="BA58" s="705"/>
      <c r="BB58" s="705"/>
      <c r="BC58" s="705"/>
      <c r="BD58" s="705"/>
      <c r="BE58" s="705"/>
      <c r="BF58" s="705"/>
      <c r="BG58" s="705"/>
      <c r="BH58" s="705"/>
    </row>
    <row r="59" spans="1:60" s="439" customFormat="1" ht="14.25" customHeight="1">
      <c r="A59" s="722"/>
      <c r="B59" s="436"/>
      <c r="C59" s="713" t="s">
        <v>695</v>
      </c>
      <c r="D59" s="714"/>
      <c r="E59" s="714"/>
      <c r="F59" s="437"/>
      <c r="G59" s="715"/>
      <c r="H59" s="812"/>
      <c r="I59" s="1357"/>
      <c r="J59" s="813"/>
      <c r="K59" s="814"/>
      <c r="L59" s="815"/>
      <c r="M59" s="815"/>
      <c r="N59" s="815"/>
      <c r="O59" s="815"/>
      <c r="P59" s="815"/>
      <c r="Q59" s="815"/>
      <c r="R59" s="815"/>
      <c r="S59" s="815"/>
      <c r="T59" s="815"/>
      <c r="U59" s="815"/>
      <c r="V59" s="815"/>
      <c r="W59" s="440"/>
      <c r="X59" s="931"/>
      <c r="Y59" s="440"/>
      <c r="Z59" s="379"/>
      <c r="AA59" s="299"/>
      <c r="AB59" s="329"/>
      <c r="AC59" s="438"/>
      <c r="AD59" s="716"/>
      <c r="AE59" s="716"/>
      <c r="AF59" s="716"/>
      <c r="AG59" s="716"/>
      <c r="AH59" s="716"/>
      <c r="AI59" s="716"/>
      <c r="AJ59" s="716"/>
      <c r="AK59" s="716"/>
      <c r="AL59" s="716"/>
      <c r="AM59" s="716"/>
      <c r="AN59" s="716"/>
      <c r="AO59" s="438"/>
      <c r="AP59" s="438"/>
      <c r="AQ59" s="438"/>
      <c r="AR59" s="438"/>
      <c r="AS59" s="438"/>
      <c r="AT59" s="438"/>
      <c r="AU59" s="438"/>
      <c r="AV59" s="438"/>
      <c r="AW59" s="438"/>
      <c r="AX59" s="438"/>
    </row>
    <row r="60" spans="1:60">
      <c r="A60" s="319"/>
      <c r="B60" s="322"/>
      <c r="D60" s="300"/>
      <c r="E60" s="300"/>
      <c r="F60" s="300"/>
      <c r="G60" s="300"/>
      <c r="H60" s="300"/>
      <c r="I60" s="300"/>
      <c r="J60" s="300"/>
      <c r="K60" s="300"/>
      <c r="L60" s="301"/>
      <c r="M60" s="300"/>
      <c r="N60" s="300"/>
      <c r="O60" s="300"/>
      <c r="P60" s="300"/>
      <c r="R60" s="721"/>
      <c r="S60" s="721"/>
      <c r="T60" s="939"/>
      <c r="U60" s="940"/>
      <c r="V60" s="940"/>
      <c r="W60" s="939" t="s">
        <v>568</v>
      </c>
      <c r="X60" s="932">
        <v>13</v>
      </c>
      <c r="Y60" s="300"/>
      <c r="AB60" s="319"/>
      <c r="AD60" s="711"/>
      <c r="AE60" s="711"/>
      <c r="AF60" s="711"/>
      <c r="AG60" s="711"/>
      <c r="AH60" s="711"/>
      <c r="AI60" s="711"/>
      <c r="AJ60" s="711"/>
      <c r="AK60" s="711"/>
      <c r="AL60" s="711"/>
      <c r="AM60" s="711"/>
      <c r="AN60" s="711"/>
    </row>
    <row r="61" spans="1:60">
      <c r="L61" s="300"/>
      <c r="AD61" s="711"/>
      <c r="AE61" s="711"/>
      <c r="AF61" s="711"/>
      <c r="AG61" s="711"/>
      <c r="AH61" s="711"/>
      <c r="AI61" s="711"/>
      <c r="AJ61" s="711"/>
      <c r="AK61" s="711"/>
      <c r="AL61" s="711"/>
      <c r="AM61" s="711"/>
      <c r="AN61" s="711"/>
    </row>
    <row r="66" spans="27:27">
      <c r="AA66" s="302"/>
    </row>
    <row r="71" spans="27:27" ht="4.5" customHeight="1"/>
  </sheetData>
  <mergeCells count="3">
    <mergeCell ref="C6:D6"/>
    <mergeCell ref="B1:G1"/>
    <mergeCell ref="C4:W4"/>
  </mergeCells>
  <printOptions horizontalCentered="1"/>
  <pageMargins left="0" right="0" top="0.19685039370078741" bottom="0.19685039370078741" header="0" footer="0"/>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sheetPr>
    <tabColor theme="7"/>
  </sheetPr>
  <dimension ref="A1:Z77"/>
  <sheetViews>
    <sheetView zoomScaleNormal="100" workbookViewId="0"/>
  </sheetViews>
  <sheetFormatPr defaultRowHeight="12.75"/>
  <cols>
    <col min="1" max="1" width="1" style="216" customWidth="1"/>
    <col min="2" max="2" width="2.5703125" style="216" customWidth="1"/>
    <col min="3" max="3" width="2.28515625" style="216" customWidth="1"/>
    <col min="4" max="4" width="19.5703125" style="216" customWidth="1"/>
    <col min="5" max="5" width="0.5703125" style="216" customWidth="1"/>
    <col min="6" max="6" width="8.7109375" style="216" customWidth="1"/>
    <col min="7" max="7" width="0.5703125" style="216" customWidth="1"/>
    <col min="8" max="8" width="8.5703125" style="216" customWidth="1"/>
    <col min="9" max="9" width="0.5703125" style="216" customWidth="1"/>
    <col min="10" max="10" width="8.7109375" style="216" customWidth="1"/>
    <col min="11" max="11" width="0.5703125" style="216" customWidth="1"/>
    <col min="12" max="12" width="8.7109375" style="216" customWidth="1"/>
    <col min="13" max="13" width="0.5703125" style="216" customWidth="1"/>
    <col min="14" max="14" width="8.7109375" style="216" customWidth="1"/>
    <col min="15" max="15" width="0.42578125" style="216" customWidth="1"/>
    <col min="16" max="16" width="8.7109375" style="216" customWidth="1"/>
    <col min="17" max="17" width="0.42578125" style="216" customWidth="1"/>
    <col min="18" max="18" width="8.85546875" style="216" customWidth="1"/>
    <col min="19" max="19" width="0.5703125" style="216" customWidth="1"/>
    <col min="20" max="20" width="9" style="216" customWidth="1"/>
    <col min="21" max="21" width="2.5703125" style="216" customWidth="1"/>
    <col min="22" max="22" width="1" style="216" customWidth="1"/>
    <col min="23" max="23" width="3.7109375" style="216" customWidth="1"/>
    <col min="24" max="16384" width="9.140625" style="216"/>
  </cols>
  <sheetData>
    <row r="1" spans="1:26" ht="13.5" customHeight="1">
      <c r="A1" s="215"/>
      <c r="B1" s="941"/>
      <c r="C1" s="941"/>
      <c r="D1" s="941"/>
      <c r="E1" s="870"/>
      <c r="F1" s="870"/>
      <c r="G1" s="870"/>
      <c r="H1" s="870"/>
      <c r="I1" s="870"/>
      <c r="J1" s="870"/>
      <c r="K1" s="870"/>
      <c r="L1" s="870"/>
      <c r="M1" s="870"/>
      <c r="N1" s="870"/>
      <c r="O1" s="870"/>
      <c r="P1" s="1576" t="s">
        <v>737</v>
      </c>
      <c r="Q1" s="1576"/>
      <c r="R1" s="1576"/>
      <c r="S1" s="1576"/>
      <c r="T1" s="1576"/>
      <c r="U1" s="1576"/>
      <c r="V1" s="215"/>
      <c r="X1" s="471"/>
    </row>
    <row r="2" spans="1:26" ht="6" customHeight="1">
      <c r="A2" s="215"/>
      <c r="B2" s="942"/>
      <c r="C2" s="807"/>
      <c r="D2" s="807"/>
      <c r="E2" s="869"/>
      <c r="F2" s="869"/>
      <c r="G2" s="869"/>
      <c r="H2" s="869"/>
      <c r="I2" s="869"/>
      <c r="J2" s="869"/>
      <c r="K2" s="869"/>
      <c r="L2" s="869"/>
      <c r="M2" s="869"/>
      <c r="N2" s="869"/>
      <c r="O2" s="869"/>
      <c r="P2" s="869"/>
      <c r="Q2" s="869"/>
      <c r="R2" s="869"/>
      <c r="S2" s="869"/>
      <c r="T2" s="217"/>
      <c r="U2" s="217"/>
      <c r="V2" s="215"/>
      <c r="X2" s="471"/>
    </row>
    <row r="3" spans="1:26" ht="13.5" customHeight="1" thickBot="1">
      <c r="A3" s="215"/>
      <c r="B3" s="943"/>
      <c r="C3" s="218"/>
      <c r="D3" s="218"/>
      <c r="E3" s="218"/>
      <c r="F3" s="217"/>
      <c r="G3" s="217"/>
      <c r="H3" s="217"/>
      <c r="I3" s="217"/>
      <c r="J3" s="217"/>
      <c r="K3" s="217"/>
      <c r="L3" s="217"/>
      <c r="M3" s="217"/>
      <c r="N3" s="217"/>
      <c r="O3" s="217"/>
      <c r="P3" s="525"/>
      <c r="Q3" s="525"/>
      <c r="R3" s="525"/>
      <c r="S3" s="525"/>
      <c r="T3" s="525" t="s">
        <v>79</v>
      </c>
      <c r="U3" s="525"/>
      <c r="V3" s="525"/>
      <c r="X3" s="471"/>
    </row>
    <row r="4" spans="1:26" ht="15" customHeight="1" thickBot="1">
      <c r="A4" s="215"/>
      <c r="B4" s="943"/>
      <c r="C4" s="964" t="s">
        <v>651</v>
      </c>
      <c r="D4" s="971"/>
      <c r="E4" s="971"/>
      <c r="F4" s="971"/>
      <c r="G4" s="971"/>
      <c r="H4" s="971"/>
      <c r="I4" s="971"/>
      <c r="J4" s="971"/>
      <c r="K4" s="971"/>
      <c r="L4" s="971"/>
      <c r="M4" s="971"/>
      <c r="N4" s="971"/>
      <c r="O4" s="971"/>
      <c r="P4" s="971"/>
      <c r="Q4" s="971"/>
      <c r="R4" s="971"/>
      <c r="S4" s="971"/>
      <c r="T4" s="972"/>
      <c r="U4" s="525"/>
      <c r="V4" s="525"/>
      <c r="X4" s="471"/>
    </row>
    <row r="5" spans="1:26" ht="4.5" customHeight="1">
      <c r="A5" s="215"/>
      <c r="B5" s="943"/>
      <c r="C5" s="1589" t="s">
        <v>108</v>
      </c>
      <c r="D5" s="1590"/>
      <c r="E5" s="217"/>
      <c r="F5" s="16"/>
      <c r="G5" s="217"/>
      <c r="H5" s="217"/>
      <c r="I5" s="217"/>
      <c r="J5" s="217"/>
      <c r="K5" s="217"/>
      <c r="L5" s="217"/>
      <c r="M5" s="217"/>
      <c r="N5" s="217"/>
      <c r="O5" s="217"/>
      <c r="P5" s="525"/>
      <c r="Q5" s="525"/>
      <c r="R5" s="525"/>
      <c r="S5" s="525"/>
      <c r="T5" s="525"/>
      <c r="U5" s="525"/>
      <c r="V5" s="525"/>
      <c r="X5" s="471"/>
    </row>
    <row r="6" spans="1:26" ht="13.5" customHeight="1">
      <c r="A6" s="215"/>
      <c r="B6" s="943"/>
      <c r="C6" s="1591"/>
      <c r="D6" s="1591"/>
      <c r="E6" s="117">
        <v>1999</v>
      </c>
      <c r="F6" s="117"/>
      <c r="G6" s="217"/>
      <c r="H6" s="118">
        <v>2006</v>
      </c>
      <c r="I6" s="525"/>
      <c r="J6" s="118">
        <v>2007</v>
      </c>
      <c r="K6" s="525"/>
      <c r="L6" s="118">
        <v>2008</v>
      </c>
      <c r="M6" s="525"/>
      <c r="N6" s="118">
        <v>2009</v>
      </c>
      <c r="O6" s="525"/>
      <c r="P6" s="118">
        <v>2010</v>
      </c>
      <c r="Q6" s="525"/>
      <c r="R6" s="118">
        <v>2011</v>
      </c>
      <c r="S6" s="525"/>
      <c r="T6" s="118">
        <v>2012</v>
      </c>
      <c r="U6" s="525"/>
      <c r="V6" s="525"/>
      <c r="X6" s="471"/>
    </row>
    <row r="7" spans="1:26" ht="2.25" customHeight="1">
      <c r="A7" s="215"/>
      <c r="B7" s="943"/>
      <c r="C7" s="119"/>
      <c r="D7" s="119"/>
      <c r="E7" s="16"/>
      <c r="F7" s="16"/>
      <c r="G7" s="217"/>
      <c r="H7" s="16"/>
      <c r="I7" s="525"/>
      <c r="J7" s="16"/>
      <c r="K7" s="525"/>
      <c r="L7" s="16"/>
      <c r="M7" s="525"/>
      <c r="N7" s="16"/>
      <c r="O7" s="525"/>
      <c r="P7" s="16"/>
      <c r="Q7" s="525"/>
      <c r="R7" s="16"/>
      <c r="S7" s="525"/>
      <c r="T7" s="16"/>
      <c r="U7" s="525"/>
      <c r="V7" s="525"/>
      <c r="X7" s="471"/>
    </row>
    <row r="8" spans="1:26" ht="18.75" customHeight="1">
      <c r="A8" s="215"/>
      <c r="B8" s="943"/>
      <c r="C8" s="1592" t="s">
        <v>650</v>
      </c>
      <c r="D8" s="1592"/>
      <c r="E8" s="1592"/>
      <c r="F8" s="1592"/>
      <c r="G8" s="867"/>
      <c r="H8" s="1584">
        <v>385.9</v>
      </c>
      <c r="I8" s="967"/>
      <c r="J8" s="1584">
        <v>403</v>
      </c>
      <c r="K8" s="967"/>
      <c r="L8" s="1584">
        <v>426</v>
      </c>
      <c r="M8" s="967"/>
      <c r="N8" s="1584">
        <v>450</v>
      </c>
      <c r="O8" s="968"/>
      <c r="P8" s="1584">
        <v>475</v>
      </c>
      <c r="Q8" s="968"/>
      <c r="R8" s="1584">
        <v>485</v>
      </c>
      <c r="S8" s="969"/>
      <c r="T8" s="1584">
        <v>485</v>
      </c>
      <c r="U8" s="476"/>
      <c r="V8" s="476"/>
      <c r="X8" s="477"/>
      <c r="Y8" s="477"/>
      <c r="Z8" s="477"/>
    </row>
    <row r="9" spans="1:26" ht="4.5" customHeight="1">
      <c r="A9" s="215"/>
      <c r="B9" s="943"/>
      <c r="C9" s="1592"/>
      <c r="D9" s="1592"/>
      <c r="E9" s="1592"/>
      <c r="F9" s="1592"/>
      <c r="G9" s="867"/>
      <c r="H9" s="1584"/>
      <c r="I9" s="967"/>
      <c r="J9" s="1584"/>
      <c r="K9" s="967"/>
      <c r="L9" s="1584"/>
      <c r="M9" s="967"/>
      <c r="N9" s="1584"/>
      <c r="O9" s="968"/>
      <c r="P9" s="1584"/>
      <c r="Q9" s="968"/>
      <c r="R9" s="1584"/>
      <c r="S9" s="969"/>
      <c r="T9" s="1584"/>
      <c r="U9" s="476"/>
      <c r="V9" s="476"/>
      <c r="X9" s="471"/>
    </row>
    <row r="10" spans="1:26" s="221" customFormat="1" ht="10.5" customHeight="1">
      <c r="A10" s="219"/>
      <c r="B10" s="944"/>
      <c r="C10" s="1592"/>
      <c r="D10" s="1592"/>
      <c r="E10" s="1592"/>
      <c r="F10" s="1592"/>
      <c r="G10" s="970"/>
      <c r="H10" s="1584"/>
      <c r="I10" s="967"/>
      <c r="J10" s="1584"/>
      <c r="K10" s="967"/>
      <c r="L10" s="1584"/>
      <c r="M10" s="967"/>
      <c r="N10" s="1584"/>
      <c r="O10" s="968"/>
      <c r="P10" s="1584"/>
      <c r="Q10" s="968"/>
      <c r="R10" s="1584"/>
      <c r="S10" s="968"/>
      <c r="T10" s="1584"/>
      <c r="U10" s="476"/>
      <c r="V10" s="476"/>
      <c r="X10" s="468"/>
    </row>
    <row r="11" spans="1:26" ht="31.5" customHeight="1">
      <c r="A11" s="215"/>
      <c r="B11" s="945"/>
      <c r="C11" s="475" t="s">
        <v>478</v>
      </c>
      <c r="D11" s="475"/>
      <c r="E11" s="469"/>
      <c r="F11" s="469"/>
      <c r="G11" s="474"/>
      <c r="H11" s="472" t="s">
        <v>477</v>
      </c>
      <c r="I11" s="473"/>
      <c r="J11" s="472" t="s">
        <v>476</v>
      </c>
      <c r="K11" s="473"/>
      <c r="L11" s="472" t="s">
        <v>475</v>
      </c>
      <c r="M11" s="473"/>
      <c r="N11" s="472" t="s">
        <v>474</v>
      </c>
      <c r="O11" s="473"/>
      <c r="P11" s="472" t="s">
        <v>473</v>
      </c>
      <c r="Q11" s="473"/>
      <c r="R11" s="472" t="s">
        <v>472</v>
      </c>
      <c r="S11" s="473"/>
      <c r="T11" s="472" t="s">
        <v>472</v>
      </c>
      <c r="U11" s="472"/>
      <c r="V11" s="472"/>
      <c r="X11" s="471"/>
    </row>
    <row r="12" spans="1:26" s="221" customFormat="1" ht="18" customHeight="1">
      <c r="A12" s="219"/>
      <c r="B12" s="944"/>
      <c r="C12" s="222" t="s">
        <v>471</v>
      </c>
      <c r="D12" s="222"/>
      <c r="E12" s="469"/>
      <c r="F12" s="469"/>
      <c r="G12" s="220"/>
      <c r="H12" s="469" t="s">
        <v>470</v>
      </c>
      <c r="I12" s="220"/>
      <c r="J12" s="469" t="s">
        <v>469</v>
      </c>
      <c r="K12" s="469"/>
      <c r="L12" s="469" t="s">
        <v>468</v>
      </c>
      <c r="M12" s="220"/>
      <c r="N12" s="469" t="s">
        <v>467</v>
      </c>
      <c r="O12" s="469"/>
      <c r="P12" s="469" t="s">
        <v>466</v>
      </c>
      <c r="Q12" s="470"/>
      <c r="R12" s="469" t="s">
        <v>465</v>
      </c>
      <c r="S12" s="470"/>
      <c r="T12" s="469" t="s">
        <v>465</v>
      </c>
      <c r="U12" s="469"/>
      <c r="V12" s="469"/>
      <c r="X12" s="468"/>
    </row>
    <row r="13" spans="1:26" ht="15" customHeight="1" thickBot="1">
      <c r="A13" s="215"/>
      <c r="B13" s="943"/>
      <c r="C13" s="217"/>
      <c r="D13" s="217"/>
      <c r="E13" s="217"/>
      <c r="F13" s="217"/>
      <c r="G13" s="217"/>
      <c r="H13" s="217"/>
      <c r="I13" s="217"/>
      <c r="J13" s="217"/>
      <c r="K13" s="217"/>
      <c r="L13" s="217"/>
      <c r="M13" s="217"/>
      <c r="N13" s="217"/>
      <c r="O13" s="217"/>
      <c r="P13" s="217"/>
      <c r="Q13" s="217"/>
      <c r="R13" s="217"/>
      <c r="S13" s="217"/>
      <c r="T13" s="525"/>
      <c r="U13" s="217"/>
      <c r="V13" s="215"/>
    </row>
    <row r="14" spans="1:26" s="221" customFormat="1" ht="13.5" customHeight="1" thickBot="1">
      <c r="A14" s="219"/>
      <c r="B14" s="944"/>
      <c r="C14" s="964" t="s">
        <v>464</v>
      </c>
      <c r="D14" s="965"/>
      <c r="E14" s="965"/>
      <c r="F14" s="965"/>
      <c r="G14" s="965"/>
      <c r="H14" s="965"/>
      <c r="I14" s="965"/>
      <c r="J14" s="965"/>
      <c r="K14" s="965"/>
      <c r="L14" s="965"/>
      <c r="M14" s="965"/>
      <c r="N14" s="965"/>
      <c r="O14" s="965"/>
      <c r="P14" s="965"/>
      <c r="Q14" s="965"/>
      <c r="R14" s="965"/>
      <c r="S14" s="965"/>
      <c r="T14" s="966"/>
      <c r="U14" s="217"/>
      <c r="V14" s="215"/>
      <c r="W14" s="216"/>
      <c r="X14" s="216"/>
      <c r="Y14" s="216"/>
      <c r="Z14" s="216"/>
    </row>
    <row r="15" spans="1:26" ht="4.5" customHeight="1">
      <c r="A15" s="215"/>
      <c r="B15" s="943"/>
      <c r="C15" s="1499" t="s">
        <v>460</v>
      </c>
      <c r="D15" s="1499"/>
      <c r="E15" s="223"/>
      <c r="F15" s="223"/>
      <c r="G15" s="120"/>
      <c r="H15" s="224"/>
      <c r="I15" s="224"/>
      <c r="J15" s="224"/>
      <c r="K15" s="224"/>
      <c r="L15" s="224"/>
      <c r="M15" s="224"/>
      <c r="N15" s="224"/>
      <c r="O15" s="224"/>
      <c r="P15" s="224"/>
      <c r="Q15" s="224"/>
      <c r="R15" s="224"/>
      <c r="S15" s="224"/>
      <c r="T15" s="224"/>
      <c r="U15" s="217"/>
      <c r="V15" s="215"/>
    </row>
    <row r="16" spans="1:26" ht="13.5" customHeight="1">
      <c r="A16" s="215"/>
      <c r="B16" s="943"/>
      <c r="C16" s="1499"/>
      <c r="D16" s="1499"/>
      <c r="E16" s="223"/>
      <c r="F16" s="223"/>
      <c r="G16" s="120"/>
      <c r="H16" s="1427" t="s">
        <v>463</v>
      </c>
      <c r="I16" s="1427"/>
      <c r="J16" s="1427"/>
      <c r="K16" s="225"/>
      <c r="L16" s="1427">
        <v>2010</v>
      </c>
      <c r="M16" s="1427"/>
      <c r="N16" s="1427"/>
      <c r="O16" s="225"/>
      <c r="P16" s="1427">
        <v>2011</v>
      </c>
      <c r="Q16" s="1427"/>
      <c r="R16" s="1427"/>
      <c r="S16" s="225"/>
      <c r="T16" s="526">
        <v>2012</v>
      </c>
      <c r="U16" s="217"/>
      <c r="V16" s="215"/>
    </row>
    <row r="17" spans="1:25" ht="12.75" customHeight="1">
      <c r="A17" s="215"/>
      <c r="B17" s="943"/>
      <c r="C17" s="223"/>
      <c r="D17" s="223"/>
      <c r="E17" s="223"/>
      <c r="F17" s="223"/>
      <c r="G17" s="120"/>
      <c r="H17" s="381" t="s">
        <v>111</v>
      </c>
      <c r="I17" s="530"/>
      <c r="J17" s="381" t="s">
        <v>109</v>
      </c>
      <c r="K17" s="530"/>
      <c r="L17" s="381" t="s">
        <v>111</v>
      </c>
      <c r="M17" s="530"/>
      <c r="N17" s="381" t="s">
        <v>109</v>
      </c>
      <c r="O17" s="530"/>
      <c r="P17" s="381" t="s">
        <v>111</v>
      </c>
      <c r="Q17" s="530"/>
      <c r="R17" s="381" t="s">
        <v>109</v>
      </c>
      <c r="S17" s="530"/>
      <c r="T17" s="381" t="s">
        <v>111</v>
      </c>
      <c r="U17" s="217"/>
      <c r="V17" s="215"/>
    </row>
    <row r="18" spans="1:25" ht="4.5" customHeight="1">
      <c r="A18" s="215"/>
      <c r="B18" s="943"/>
      <c r="C18" s="223"/>
      <c r="D18" s="223"/>
      <c r="E18" s="223"/>
      <c r="F18" s="223"/>
      <c r="G18" s="120"/>
      <c r="H18" s="530"/>
      <c r="I18" s="215"/>
      <c r="J18" s="530"/>
      <c r="K18" s="217"/>
      <c r="L18" s="530"/>
      <c r="M18" s="217"/>
      <c r="N18" s="530"/>
      <c r="O18" s="217"/>
      <c r="P18" s="530"/>
      <c r="Q18" s="217"/>
      <c r="R18" s="530"/>
      <c r="S18" s="217"/>
      <c r="T18" s="530"/>
      <c r="U18" s="224"/>
      <c r="V18" s="215"/>
    </row>
    <row r="19" spans="1:25" ht="15" customHeight="1">
      <c r="A19" s="215"/>
      <c r="B19" s="943"/>
      <c r="C19" s="832" t="s">
        <v>649</v>
      </c>
      <c r="D19" s="959"/>
      <c r="E19" s="950"/>
      <c r="F19" s="950"/>
      <c r="G19" s="963"/>
      <c r="H19" s="958">
        <v>913.65</v>
      </c>
      <c r="I19" s="867"/>
      <c r="J19" s="958">
        <v>918.19</v>
      </c>
      <c r="K19" s="867"/>
      <c r="L19" s="958">
        <v>926</v>
      </c>
      <c r="M19" s="867"/>
      <c r="N19" s="958">
        <v>942.38</v>
      </c>
      <c r="O19" s="867"/>
      <c r="P19" s="958">
        <v>962.93</v>
      </c>
      <c r="Q19" s="867"/>
      <c r="R19" s="958">
        <v>971.52</v>
      </c>
      <c r="S19" s="867"/>
      <c r="T19" s="958">
        <v>950.38</v>
      </c>
      <c r="U19" s="224"/>
      <c r="V19" s="215"/>
    </row>
    <row r="20" spans="1:25" ht="13.5" customHeight="1">
      <c r="A20" s="215"/>
      <c r="B20" s="943"/>
      <c r="C20" s="524" t="s">
        <v>81</v>
      </c>
      <c r="D20" s="226"/>
      <c r="E20" s="223"/>
      <c r="F20" s="223"/>
      <c r="G20" s="120"/>
      <c r="H20" s="333">
        <v>987.9</v>
      </c>
      <c r="I20" s="218"/>
      <c r="J20" s="333">
        <v>995.98</v>
      </c>
      <c r="K20" s="218"/>
      <c r="L20" s="333">
        <v>1003.7</v>
      </c>
      <c r="M20" s="218"/>
      <c r="N20" s="333">
        <v>1024.42</v>
      </c>
      <c r="O20" s="218"/>
      <c r="P20" s="333">
        <v>1051.9000000000001</v>
      </c>
      <c r="Q20" s="218"/>
      <c r="R20" s="333">
        <v>1053.68</v>
      </c>
      <c r="S20" s="218"/>
      <c r="T20" s="333">
        <v>1033.26</v>
      </c>
      <c r="U20" s="224"/>
      <c r="V20" s="215"/>
    </row>
    <row r="21" spans="1:25" ht="13.5" customHeight="1">
      <c r="A21" s="215"/>
      <c r="B21" s="943"/>
      <c r="C21" s="524" t="s">
        <v>80</v>
      </c>
      <c r="D21" s="226"/>
      <c r="E21" s="223"/>
      <c r="F21" s="223"/>
      <c r="G21" s="120"/>
      <c r="H21" s="333">
        <v>810.5</v>
      </c>
      <c r="I21" s="218"/>
      <c r="J21" s="333">
        <v>812.96</v>
      </c>
      <c r="K21" s="218"/>
      <c r="L21" s="333">
        <v>822.66</v>
      </c>
      <c r="M21" s="218"/>
      <c r="N21" s="333">
        <v>831.86</v>
      </c>
      <c r="O21" s="218"/>
      <c r="P21" s="333">
        <v>842</v>
      </c>
      <c r="Q21" s="218"/>
      <c r="R21" s="333">
        <v>858.3</v>
      </c>
      <c r="S21" s="218"/>
      <c r="T21" s="333">
        <v>839.63</v>
      </c>
      <c r="U21" s="224"/>
      <c r="V21" s="215"/>
    </row>
    <row r="22" spans="1:25" ht="6.75" customHeight="1">
      <c r="A22" s="215"/>
      <c r="B22" s="943"/>
      <c r="C22" s="318"/>
      <c r="D22" s="226"/>
      <c r="E22" s="223"/>
      <c r="F22" s="223"/>
      <c r="G22" s="120"/>
      <c r="H22" s="120"/>
      <c r="I22" s="217"/>
      <c r="J22" s="120"/>
      <c r="K22" s="217"/>
      <c r="L22" s="120"/>
      <c r="M22" s="217"/>
      <c r="N22" s="120"/>
      <c r="O22" s="217"/>
      <c r="P22" s="120"/>
      <c r="Q22" s="217"/>
      <c r="R22" s="120"/>
      <c r="S22" s="217"/>
      <c r="T22" s="120"/>
      <c r="U22" s="224"/>
      <c r="V22" s="215"/>
    </row>
    <row r="23" spans="1:25" ht="15" customHeight="1">
      <c r="A23" s="215"/>
      <c r="B23" s="943"/>
      <c r="C23" s="832" t="s">
        <v>648</v>
      </c>
      <c r="D23" s="959"/>
      <c r="E23" s="950"/>
      <c r="F23" s="950"/>
      <c r="G23" s="957"/>
      <c r="H23" s="958">
        <v>1096.07</v>
      </c>
      <c r="I23" s="867"/>
      <c r="J23" s="958">
        <v>1101.92</v>
      </c>
      <c r="K23" s="867"/>
      <c r="L23" s="958">
        <v>1109.3</v>
      </c>
      <c r="M23" s="867"/>
      <c r="N23" s="958">
        <v>1118.48</v>
      </c>
      <c r="O23" s="867"/>
      <c r="P23" s="958">
        <v>1134.44</v>
      </c>
      <c r="Q23" s="867"/>
      <c r="R23" s="958">
        <v>1142.5999999999999</v>
      </c>
      <c r="S23" s="867"/>
      <c r="T23" s="958">
        <v>1114.97</v>
      </c>
      <c r="U23" s="224"/>
      <c r="V23" s="215"/>
    </row>
    <row r="24" spans="1:25" s="228" customFormat="1" ht="13.5" customHeight="1">
      <c r="A24" s="227"/>
      <c r="B24" s="946"/>
      <c r="C24" s="524" t="s">
        <v>81</v>
      </c>
      <c r="D24" s="226"/>
      <c r="E24" s="223"/>
      <c r="F24" s="223"/>
      <c r="G24" s="120"/>
      <c r="H24" s="333">
        <v>1203.9000000000001</v>
      </c>
      <c r="I24" s="218"/>
      <c r="J24" s="333">
        <v>1215.01</v>
      </c>
      <c r="K24" s="218"/>
      <c r="L24" s="333">
        <v>1222.71</v>
      </c>
      <c r="M24" s="218"/>
      <c r="N24" s="333">
        <v>1233.19</v>
      </c>
      <c r="O24" s="218"/>
      <c r="P24" s="333">
        <v>1253.2</v>
      </c>
      <c r="Q24" s="218"/>
      <c r="R24" s="333">
        <v>1254.07</v>
      </c>
      <c r="S24" s="218"/>
      <c r="T24" s="333">
        <v>1226.07</v>
      </c>
      <c r="U24" s="223"/>
      <c r="V24" s="227"/>
    </row>
    <row r="25" spans="1:25" s="228" customFormat="1" ht="13.5" customHeight="1">
      <c r="A25" s="227"/>
      <c r="B25" s="946"/>
      <c r="C25" s="524" t="s">
        <v>80</v>
      </c>
      <c r="D25" s="226"/>
      <c r="E25" s="223"/>
      <c r="F25" s="223"/>
      <c r="G25" s="120"/>
      <c r="H25" s="333">
        <v>946.28</v>
      </c>
      <c r="I25" s="218"/>
      <c r="J25" s="333">
        <v>948.93</v>
      </c>
      <c r="K25" s="218"/>
      <c r="L25" s="333">
        <v>958.24</v>
      </c>
      <c r="M25" s="218"/>
      <c r="N25" s="333">
        <v>963.92</v>
      </c>
      <c r="O25" s="218"/>
      <c r="P25" s="333">
        <v>973</v>
      </c>
      <c r="Q25" s="218"/>
      <c r="R25" s="333">
        <v>988.98</v>
      </c>
      <c r="S25" s="218"/>
      <c r="T25" s="333">
        <v>966.48</v>
      </c>
      <c r="U25" s="223"/>
      <c r="V25" s="227"/>
    </row>
    <row r="26" spans="1:25" ht="6.75" customHeight="1">
      <c r="A26" s="215"/>
      <c r="B26" s="943"/>
      <c r="C26" s="529"/>
      <c r="D26" s="226"/>
      <c r="E26" s="223"/>
      <c r="F26" s="223"/>
      <c r="G26" s="120"/>
      <c r="H26" s="120"/>
      <c r="I26" s="217"/>
      <c r="J26" s="120"/>
      <c r="K26" s="217"/>
      <c r="L26" s="120"/>
      <c r="M26" s="217"/>
      <c r="N26" s="120"/>
      <c r="O26" s="217"/>
      <c r="P26" s="120"/>
      <c r="Q26" s="217"/>
      <c r="R26" s="120"/>
      <c r="S26" s="217"/>
      <c r="T26" s="120"/>
      <c r="U26" s="224"/>
      <c r="V26" s="215"/>
    </row>
    <row r="27" spans="1:25" ht="15" customHeight="1">
      <c r="A27" s="215"/>
      <c r="B27" s="943"/>
      <c r="C27" s="832" t="s">
        <v>647</v>
      </c>
      <c r="D27" s="959"/>
      <c r="E27" s="950"/>
      <c r="F27" s="950"/>
      <c r="G27" s="960"/>
      <c r="H27" s="961">
        <v>83.4</v>
      </c>
      <c r="I27" s="867"/>
      <c r="J27" s="961">
        <v>83.3</v>
      </c>
      <c r="K27" s="867"/>
      <c r="L27" s="961">
        <v>83.5</v>
      </c>
      <c r="M27" s="867"/>
      <c r="N27" s="961">
        <v>84.3</v>
      </c>
      <c r="O27" s="867"/>
      <c r="P27" s="961">
        <v>84.9</v>
      </c>
      <c r="Q27" s="962"/>
      <c r="R27" s="961">
        <v>85</v>
      </c>
      <c r="S27" s="962"/>
      <c r="T27" s="961">
        <v>85.2</v>
      </c>
      <c r="U27" s="224"/>
      <c r="V27" s="215"/>
    </row>
    <row r="28" spans="1:25" ht="13.5" customHeight="1">
      <c r="A28" s="215"/>
      <c r="B28" s="943"/>
      <c r="C28" s="524" t="s">
        <v>81</v>
      </c>
      <c r="D28" s="226"/>
      <c r="E28" s="223"/>
      <c r="F28" s="223"/>
      <c r="G28" s="467"/>
      <c r="H28" s="333">
        <v>82.1</v>
      </c>
      <c r="I28" s="218"/>
      <c r="J28" s="333">
        <v>82</v>
      </c>
      <c r="K28" s="218"/>
      <c r="L28" s="333">
        <v>82.1</v>
      </c>
      <c r="M28" s="218"/>
      <c r="N28" s="333">
        <v>83.1</v>
      </c>
      <c r="O28" s="218"/>
      <c r="P28" s="333">
        <v>83.9</v>
      </c>
      <c r="R28" s="333">
        <v>84</v>
      </c>
      <c r="T28" s="333">
        <v>84.3</v>
      </c>
      <c r="U28" s="224"/>
      <c r="V28" s="215"/>
    </row>
    <row r="29" spans="1:25" ht="13.5" customHeight="1">
      <c r="A29" s="215"/>
      <c r="B29" s="943"/>
      <c r="C29" s="524" t="s">
        <v>80</v>
      </c>
      <c r="D29" s="226"/>
      <c r="E29" s="223"/>
      <c r="F29" s="223"/>
      <c r="G29" s="467"/>
      <c r="H29" s="333">
        <v>85.7</v>
      </c>
      <c r="I29" s="218"/>
      <c r="J29" s="333">
        <v>85.7</v>
      </c>
      <c r="K29" s="218"/>
      <c r="L29" s="333">
        <v>85.9</v>
      </c>
      <c r="M29" s="218"/>
      <c r="N29" s="333">
        <v>86.3</v>
      </c>
      <c r="O29" s="218"/>
      <c r="P29" s="333">
        <v>86.5</v>
      </c>
      <c r="R29" s="333">
        <v>86.8</v>
      </c>
      <c r="T29" s="333">
        <v>86.9</v>
      </c>
      <c r="U29" s="224"/>
      <c r="V29" s="215"/>
    </row>
    <row r="30" spans="1:25" ht="6.75" customHeight="1">
      <c r="A30" s="215"/>
      <c r="B30" s="943"/>
      <c r="C30" s="318"/>
      <c r="D30" s="226"/>
      <c r="E30" s="223"/>
      <c r="F30" s="223"/>
      <c r="G30" s="466"/>
      <c r="H30" s="465"/>
      <c r="I30" s="217"/>
      <c r="J30" s="465"/>
      <c r="K30" s="217"/>
      <c r="L30" s="465"/>
      <c r="M30" s="217"/>
      <c r="N30" s="465"/>
      <c r="O30" s="217"/>
      <c r="P30" s="465"/>
      <c r="Q30" s="217"/>
      <c r="R30" s="465"/>
      <c r="S30" s="217"/>
      <c r="T30" s="465"/>
      <c r="U30" s="224"/>
      <c r="V30" s="215"/>
    </row>
    <row r="31" spans="1:25" ht="23.25" customHeight="1">
      <c r="A31" s="215"/>
      <c r="B31" s="943"/>
      <c r="C31" s="1585" t="s">
        <v>646</v>
      </c>
      <c r="D31" s="1586"/>
      <c r="E31" s="1586"/>
      <c r="F31" s="1586"/>
      <c r="G31" s="957"/>
      <c r="H31" s="958">
        <v>8.1</v>
      </c>
      <c r="I31" s="867"/>
      <c r="J31" s="958">
        <v>8.6999999999999993</v>
      </c>
      <c r="K31" s="867"/>
      <c r="L31" s="958">
        <v>9.4</v>
      </c>
      <c r="M31" s="867"/>
      <c r="N31" s="958">
        <v>10.5</v>
      </c>
      <c r="O31" s="867"/>
      <c r="P31" s="958">
        <v>10.9</v>
      </c>
      <c r="Q31" s="867"/>
      <c r="R31" s="958">
        <v>11.3</v>
      </c>
      <c r="S31" s="867"/>
      <c r="T31" s="958">
        <v>12.7</v>
      </c>
      <c r="U31" s="224"/>
      <c r="V31" s="215"/>
    </row>
    <row r="32" spans="1:25" ht="13.5" customHeight="1">
      <c r="A32" s="227"/>
      <c r="B32" s="946"/>
      <c r="C32" s="524" t="s">
        <v>462</v>
      </c>
      <c r="D32" s="226"/>
      <c r="E32" s="223"/>
      <c r="F32" s="223"/>
      <c r="G32" s="120"/>
      <c r="H32" s="333">
        <v>5.3</v>
      </c>
      <c r="I32" s="217"/>
      <c r="J32" s="333">
        <v>5.9</v>
      </c>
      <c r="K32" s="217"/>
      <c r="L32" s="333">
        <v>6.4</v>
      </c>
      <c r="M32" s="217"/>
      <c r="N32" s="333">
        <v>7.5</v>
      </c>
      <c r="O32" s="217"/>
      <c r="P32" s="333">
        <v>8.1</v>
      </c>
      <c r="Q32" s="217"/>
      <c r="R32" s="333">
        <v>8.3000000000000007</v>
      </c>
      <c r="S32" s="217"/>
      <c r="T32" s="333">
        <v>10</v>
      </c>
      <c r="V32" s="215"/>
      <c r="Y32" s="531"/>
    </row>
    <row r="33" spans="1:25" ht="13.5" customHeight="1">
      <c r="A33" s="215"/>
      <c r="B33" s="943"/>
      <c r="C33" s="524" t="s">
        <v>461</v>
      </c>
      <c r="D33" s="226"/>
      <c r="E33" s="223"/>
      <c r="F33" s="223"/>
      <c r="G33" s="120"/>
      <c r="H33" s="333">
        <v>11.9</v>
      </c>
      <c r="I33" s="217"/>
      <c r="J33" s="333">
        <v>12.3</v>
      </c>
      <c r="K33" s="217"/>
      <c r="L33" s="333">
        <v>13.4</v>
      </c>
      <c r="M33" s="217"/>
      <c r="N33" s="333">
        <v>14.4</v>
      </c>
      <c r="O33" s="217"/>
      <c r="P33" s="333">
        <v>14.7</v>
      </c>
      <c r="Q33" s="217"/>
      <c r="R33" s="333">
        <v>15.3</v>
      </c>
      <c r="S33" s="217"/>
      <c r="T33" s="333">
        <v>16.399999999999999</v>
      </c>
      <c r="U33" s="224"/>
      <c r="V33" s="215"/>
      <c r="Y33" s="531"/>
    </row>
    <row r="34" spans="1:25" ht="15" customHeight="1" thickBot="1">
      <c r="A34" s="215"/>
      <c r="B34" s="943"/>
      <c r="C34" s="318"/>
      <c r="D34" s="226"/>
      <c r="E34" s="223"/>
      <c r="F34" s="223"/>
      <c r="G34" s="1587"/>
      <c r="H34" s="1587"/>
      <c r="I34" s="16"/>
      <c r="J34" s="1587"/>
      <c r="K34" s="1587"/>
      <c r="L34" s="1587"/>
      <c r="M34" s="16"/>
      <c r="N34" s="1587"/>
      <c r="O34" s="1587"/>
      <c r="P34" s="1587"/>
      <c r="Q34" s="16"/>
      <c r="R34" s="1588"/>
      <c r="S34" s="1588"/>
      <c r="T34" s="1588"/>
      <c r="U34" s="224"/>
      <c r="V34" s="215"/>
    </row>
    <row r="35" spans="1:25" ht="30.75" customHeight="1" thickBot="1">
      <c r="A35" s="215"/>
      <c r="B35" s="943"/>
      <c r="C35" s="1581" t="s">
        <v>645</v>
      </c>
      <c r="D35" s="1582"/>
      <c r="E35" s="1582"/>
      <c r="F35" s="1582"/>
      <c r="G35" s="1582"/>
      <c r="H35" s="1582"/>
      <c r="I35" s="1582"/>
      <c r="J35" s="1582"/>
      <c r="K35" s="1582"/>
      <c r="L35" s="1582"/>
      <c r="M35" s="1582"/>
      <c r="N35" s="1582"/>
      <c r="O35" s="1582"/>
      <c r="P35" s="1582"/>
      <c r="Q35" s="1582"/>
      <c r="R35" s="1582"/>
      <c r="S35" s="1582"/>
      <c r="T35" s="1583"/>
      <c r="U35" s="454"/>
      <c r="V35" s="215"/>
      <c r="W35" s="231"/>
    </row>
    <row r="36" spans="1:25" ht="4.5" customHeight="1">
      <c r="A36" s="215"/>
      <c r="B36" s="943"/>
      <c r="C36" s="1578" t="s">
        <v>460</v>
      </c>
      <c r="D36" s="1578"/>
      <c r="E36" s="459"/>
      <c r="F36" s="458"/>
      <c r="G36" s="229"/>
      <c r="H36" s="232"/>
      <c r="I36" s="215"/>
      <c r="J36" s="232"/>
      <c r="K36" s="215"/>
      <c r="L36" s="232"/>
      <c r="M36" s="215"/>
      <c r="N36" s="232"/>
      <c r="O36" s="215"/>
      <c r="P36" s="232"/>
      <c r="Q36" s="215"/>
      <c r="R36" s="232"/>
      <c r="S36" s="232"/>
      <c r="T36" s="232"/>
      <c r="U36" s="454"/>
      <c r="V36" s="215"/>
      <c r="W36" s="231"/>
    </row>
    <row r="37" spans="1:25" ht="36" customHeight="1">
      <c r="A37" s="215"/>
      <c r="B37" s="943"/>
      <c r="C37" s="1578"/>
      <c r="D37" s="1578"/>
      <c r="E37" s="463"/>
      <c r="F37" s="463"/>
      <c r="G37" s="463"/>
      <c r="H37" s="463"/>
      <c r="I37" s="215"/>
      <c r="J37" s="1579" t="s">
        <v>459</v>
      </c>
      <c r="K37" s="1579"/>
      <c r="L37" s="1579"/>
      <c r="M37" s="215"/>
      <c r="N37" s="1579" t="s">
        <v>458</v>
      </c>
      <c r="O37" s="1579"/>
      <c r="P37" s="1579"/>
      <c r="Q37" s="215"/>
      <c r="R37" s="1579" t="s">
        <v>457</v>
      </c>
      <c r="S37" s="1579"/>
      <c r="T37" s="1579"/>
      <c r="U37" s="454"/>
      <c r="V37" s="215"/>
      <c r="W37" s="464"/>
    </row>
    <row r="38" spans="1:25" s="221" customFormat="1" ht="25.5" customHeight="1">
      <c r="A38" s="219"/>
      <c r="B38" s="944"/>
      <c r="C38" s="463"/>
      <c r="D38" s="463"/>
      <c r="E38" s="463"/>
      <c r="F38" s="463"/>
      <c r="G38" s="463"/>
      <c r="H38" s="463"/>
      <c r="I38" s="219"/>
      <c r="J38" s="462" t="s">
        <v>456</v>
      </c>
      <c r="K38" s="219"/>
      <c r="L38" s="462" t="s">
        <v>494</v>
      </c>
      <c r="M38" s="233"/>
      <c r="N38" s="462" t="s">
        <v>456</v>
      </c>
      <c r="O38" s="219"/>
      <c r="P38" s="462" t="s">
        <v>494</v>
      </c>
      <c r="Q38" s="233"/>
      <c r="R38" s="462" t="s">
        <v>456</v>
      </c>
      <c r="S38" s="233"/>
      <c r="T38" s="462" t="s">
        <v>494</v>
      </c>
      <c r="U38" s="461"/>
      <c r="V38" s="219"/>
      <c r="W38" s="460"/>
    </row>
    <row r="39" spans="1:25" ht="15" customHeight="1">
      <c r="A39" s="215"/>
      <c r="B39" s="943"/>
      <c r="C39" s="832" t="s">
        <v>77</v>
      </c>
      <c r="D39" s="949"/>
      <c r="E39" s="950"/>
      <c r="F39" s="951"/>
      <c r="G39" s="952"/>
      <c r="H39" s="953"/>
      <c r="I39" s="954"/>
      <c r="J39" s="955">
        <v>971.52</v>
      </c>
      <c r="K39" s="956"/>
      <c r="L39" s="955">
        <v>950.38</v>
      </c>
      <c r="M39" s="955"/>
      <c r="N39" s="955">
        <v>1142.5999999999999</v>
      </c>
      <c r="O39" s="955"/>
      <c r="P39" s="955">
        <v>1114.97</v>
      </c>
      <c r="Q39" s="955"/>
      <c r="R39" s="955">
        <v>11.3</v>
      </c>
      <c r="S39" s="955"/>
      <c r="T39" s="955">
        <v>12.7</v>
      </c>
      <c r="U39" s="454"/>
      <c r="V39" s="215"/>
      <c r="W39" s="231"/>
    </row>
    <row r="40" spans="1:25" ht="13.5" customHeight="1">
      <c r="A40" s="215"/>
      <c r="B40" s="943"/>
      <c r="C40" s="156" t="s">
        <v>455</v>
      </c>
      <c r="D40" s="527"/>
      <c r="E40" s="527"/>
      <c r="F40" s="527"/>
      <c r="G40" s="527"/>
      <c r="H40" s="527"/>
      <c r="I40" s="215"/>
      <c r="J40" s="333">
        <v>880.43</v>
      </c>
      <c r="K40" s="455"/>
      <c r="L40" s="333">
        <v>862.3</v>
      </c>
      <c r="M40" s="333"/>
      <c r="N40" s="333">
        <v>1106.04</v>
      </c>
      <c r="O40" s="333"/>
      <c r="P40" s="333">
        <v>1083.68</v>
      </c>
      <c r="Q40" s="333"/>
      <c r="R40" s="333">
        <v>7.7</v>
      </c>
      <c r="S40" s="333"/>
      <c r="T40" s="333">
        <v>7.1</v>
      </c>
      <c r="U40" s="454"/>
      <c r="V40" s="215"/>
      <c r="W40" s="231"/>
    </row>
    <row r="41" spans="1:25" ht="13.5" customHeight="1">
      <c r="A41" s="215"/>
      <c r="B41" s="943"/>
      <c r="C41" s="156" t="s">
        <v>454</v>
      </c>
      <c r="D41" s="527"/>
      <c r="E41" s="527"/>
      <c r="F41" s="527"/>
      <c r="G41" s="527"/>
      <c r="H41" s="527"/>
      <c r="I41" s="215"/>
      <c r="J41" s="333">
        <v>871.5</v>
      </c>
      <c r="K41" s="455"/>
      <c r="L41" s="333">
        <v>870.34</v>
      </c>
      <c r="M41" s="333"/>
      <c r="N41" s="333">
        <v>1010.06</v>
      </c>
      <c r="O41" s="333"/>
      <c r="P41" s="333">
        <v>1006.69</v>
      </c>
      <c r="Q41" s="333"/>
      <c r="R41" s="333">
        <v>14.2</v>
      </c>
      <c r="S41" s="333"/>
      <c r="T41" s="333">
        <v>15.1</v>
      </c>
      <c r="U41" s="454"/>
      <c r="V41" s="215"/>
      <c r="W41" s="231"/>
    </row>
    <row r="42" spans="1:25" ht="13.5" customHeight="1">
      <c r="A42" s="215"/>
      <c r="B42" s="943"/>
      <c r="C42" s="156" t="s">
        <v>453</v>
      </c>
      <c r="D42" s="456"/>
      <c r="E42" s="456"/>
      <c r="F42" s="456"/>
      <c r="G42" s="456"/>
      <c r="H42" s="456"/>
      <c r="I42" s="215"/>
      <c r="J42" s="230">
        <v>1817.67</v>
      </c>
      <c r="K42" s="455"/>
      <c r="L42" s="230">
        <v>1865.87</v>
      </c>
      <c r="M42" s="230"/>
      <c r="N42" s="230">
        <v>2658.98</v>
      </c>
      <c r="O42" s="230"/>
      <c r="P42" s="230">
        <v>2713.22</v>
      </c>
      <c r="Q42" s="230"/>
      <c r="R42" s="230">
        <v>0.1</v>
      </c>
      <c r="S42" s="230"/>
      <c r="T42" s="230">
        <v>0</v>
      </c>
      <c r="U42" s="454"/>
      <c r="V42" s="215"/>
      <c r="W42" s="231"/>
    </row>
    <row r="43" spans="1:25" ht="13.5" customHeight="1">
      <c r="A43" s="215"/>
      <c r="B43" s="943"/>
      <c r="C43" s="156" t="s">
        <v>452</v>
      </c>
      <c r="D43" s="456"/>
      <c r="E43" s="456"/>
      <c r="F43" s="456"/>
      <c r="G43" s="456"/>
      <c r="H43" s="456"/>
      <c r="I43" s="215"/>
      <c r="J43" s="333">
        <v>1009.7</v>
      </c>
      <c r="K43" s="455"/>
      <c r="L43" s="333">
        <v>985.97</v>
      </c>
      <c r="M43" s="333"/>
      <c r="N43" s="333">
        <v>1225.2</v>
      </c>
      <c r="O43" s="333"/>
      <c r="P43" s="333">
        <v>1194.02</v>
      </c>
      <c r="Q43" s="333"/>
      <c r="R43" s="333">
        <v>5.9</v>
      </c>
      <c r="S43" s="333"/>
      <c r="T43" s="333">
        <v>8</v>
      </c>
      <c r="U43" s="454"/>
      <c r="V43" s="215"/>
      <c r="W43" s="231"/>
    </row>
    <row r="44" spans="1:25" ht="13.5" customHeight="1">
      <c r="A44" s="215"/>
      <c r="B44" s="943"/>
      <c r="C44" s="156" t="s">
        <v>451</v>
      </c>
      <c r="D44" s="456"/>
      <c r="E44" s="456"/>
      <c r="F44" s="456"/>
      <c r="G44" s="456"/>
      <c r="H44" s="456"/>
      <c r="I44" s="215"/>
      <c r="J44" s="230">
        <v>854.27</v>
      </c>
      <c r="K44" s="455"/>
      <c r="L44" s="230">
        <v>842.98</v>
      </c>
      <c r="M44" s="230"/>
      <c r="N44" s="230">
        <v>982.23</v>
      </c>
      <c r="O44" s="230"/>
      <c r="P44" s="230">
        <v>956.8</v>
      </c>
      <c r="Q44" s="230"/>
      <c r="R44" s="230">
        <v>9.6999999999999993</v>
      </c>
      <c r="S44" s="230"/>
      <c r="T44" s="230">
        <v>12.5</v>
      </c>
      <c r="U44" s="454"/>
      <c r="V44" s="215"/>
      <c r="W44" s="231"/>
    </row>
    <row r="45" spans="1:25" ht="13.5" customHeight="1">
      <c r="A45" s="215"/>
      <c r="B45" s="943"/>
      <c r="C45" s="156" t="s">
        <v>495</v>
      </c>
      <c r="D45" s="456"/>
      <c r="E45" s="456"/>
      <c r="F45" s="456"/>
      <c r="G45" s="456"/>
      <c r="H45" s="456"/>
      <c r="I45" s="215"/>
      <c r="J45" s="333">
        <v>942.06</v>
      </c>
      <c r="K45" s="455"/>
      <c r="L45" s="333">
        <v>932.09</v>
      </c>
      <c r="M45" s="333"/>
      <c r="N45" s="333">
        <v>1077</v>
      </c>
      <c r="O45" s="333"/>
      <c r="P45" s="333">
        <v>1067.5999999999999</v>
      </c>
      <c r="Q45" s="333"/>
      <c r="R45" s="333">
        <v>11.6</v>
      </c>
      <c r="S45" s="333"/>
      <c r="T45" s="333">
        <v>13.1</v>
      </c>
      <c r="U45" s="454"/>
      <c r="V45" s="215"/>
      <c r="W45" s="231"/>
    </row>
    <row r="46" spans="1:25" ht="13.5" customHeight="1">
      <c r="A46" s="215"/>
      <c r="B46" s="943"/>
      <c r="C46" s="156" t="s">
        <v>450</v>
      </c>
      <c r="D46" s="156"/>
      <c r="E46" s="156"/>
      <c r="F46" s="156"/>
      <c r="G46" s="156"/>
      <c r="H46" s="156"/>
      <c r="I46" s="215"/>
      <c r="J46" s="230">
        <v>1147.0999999999999</v>
      </c>
      <c r="K46" s="455"/>
      <c r="L46" s="230">
        <v>1121</v>
      </c>
      <c r="M46" s="230"/>
      <c r="N46" s="230">
        <v>1537.8</v>
      </c>
      <c r="O46" s="230"/>
      <c r="P46" s="230" t="s">
        <v>9</v>
      </c>
      <c r="Q46" s="230"/>
      <c r="R46" s="230">
        <v>3.8</v>
      </c>
      <c r="S46" s="230"/>
      <c r="T46" s="230">
        <v>4.4000000000000004</v>
      </c>
      <c r="U46" s="454"/>
      <c r="V46" s="215"/>
      <c r="W46" s="231"/>
    </row>
    <row r="47" spans="1:25" ht="13.5" customHeight="1">
      <c r="A47" s="215"/>
      <c r="B47" s="943"/>
      <c r="C47" s="156" t="s">
        <v>449</v>
      </c>
      <c r="D47" s="456"/>
      <c r="E47" s="456"/>
      <c r="F47" s="456"/>
      <c r="G47" s="456"/>
      <c r="H47" s="456"/>
      <c r="I47" s="215"/>
      <c r="J47" s="333">
        <v>722.21</v>
      </c>
      <c r="K47" s="455"/>
      <c r="L47" s="333">
        <v>718.48</v>
      </c>
      <c r="M47" s="333"/>
      <c r="N47" s="333">
        <v>780.76</v>
      </c>
      <c r="O47" s="333"/>
      <c r="P47" s="333">
        <v>779.39</v>
      </c>
      <c r="Q47" s="333"/>
      <c r="R47" s="333">
        <v>17.5</v>
      </c>
      <c r="S47" s="333"/>
      <c r="T47" s="333">
        <v>20</v>
      </c>
      <c r="U47" s="454"/>
      <c r="V47" s="215"/>
      <c r="W47" s="231"/>
    </row>
    <row r="48" spans="1:25" ht="13.5" customHeight="1">
      <c r="A48" s="215"/>
      <c r="B48" s="943"/>
      <c r="C48" s="156" t="s">
        <v>448</v>
      </c>
      <c r="D48" s="456"/>
      <c r="E48" s="456"/>
      <c r="F48" s="456"/>
      <c r="G48" s="456"/>
      <c r="H48" s="456"/>
      <c r="I48" s="215"/>
      <c r="J48" s="230">
        <v>1655.55</v>
      </c>
      <c r="K48" s="455"/>
      <c r="L48" s="230">
        <v>1641.19</v>
      </c>
      <c r="M48" s="230"/>
      <c r="N48" s="230">
        <v>1973.66</v>
      </c>
      <c r="O48" s="230"/>
      <c r="P48" s="230">
        <v>1935.13</v>
      </c>
      <c r="Q48" s="230"/>
      <c r="R48" s="230">
        <v>3.3</v>
      </c>
      <c r="S48" s="230"/>
      <c r="T48" s="230">
        <v>2.5</v>
      </c>
      <c r="U48" s="454"/>
      <c r="V48" s="215"/>
      <c r="W48" s="231"/>
    </row>
    <row r="49" spans="1:25" ht="13.5" customHeight="1">
      <c r="A49" s="215"/>
      <c r="B49" s="943"/>
      <c r="C49" s="156" t="s">
        <v>447</v>
      </c>
      <c r="D49" s="456"/>
      <c r="E49" s="456"/>
      <c r="F49" s="456"/>
      <c r="G49" s="456"/>
      <c r="H49" s="456"/>
      <c r="I49" s="215"/>
      <c r="J49" s="333">
        <v>1706.01</v>
      </c>
      <c r="K49" s="455"/>
      <c r="L49" s="333">
        <v>1628.69</v>
      </c>
      <c r="M49" s="333"/>
      <c r="N49" s="333">
        <v>2449.6</v>
      </c>
      <c r="O49" s="333"/>
      <c r="P49" s="333">
        <v>2332</v>
      </c>
      <c r="Q49" s="333"/>
      <c r="R49" s="333">
        <v>1.1000000000000001</v>
      </c>
      <c r="S49" s="333"/>
      <c r="T49" s="333">
        <v>0.4</v>
      </c>
      <c r="U49" s="454"/>
      <c r="V49" s="215"/>
      <c r="W49" s="231"/>
      <c r="Y49" s="457"/>
    </row>
    <row r="50" spans="1:25" ht="13.5" customHeight="1">
      <c r="A50" s="215"/>
      <c r="B50" s="943"/>
      <c r="C50" s="156" t="s">
        <v>446</v>
      </c>
      <c r="D50" s="456"/>
      <c r="E50" s="456"/>
      <c r="F50" s="456"/>
      <c r="G50" s="456"/>
      <c r="H50" s="456"/>
      <c r="I50" s="215"/>
      <c r="J50" s="230">
        <v>1045.32</v>
      </c>
      <c r="K50" s="455"/>
      <c r="L50" s="230">
        <v>1014.7</v>
      </c>
      <c r="M50" s="230"/>
      <c r="N50" s="230">
        <v>1134.17</v>
      </c>
      <c r="O50" s="230"/>
      <c r="P50" s="230">
        <v>1108.06</v>
      </c>
      <c r="Q50" s="230"/>
      <c r="R50" s="230">
        <v>17.2</v>
      </c>
      <c r="S50" s="230"/>
      <c r="T50" s="230">
        <v>15.7</v>
      </c>
      <c r="U50" s="454"/>
      <c r="V50" s="215"/>
      <c r="W50" s="231"/>
    </row>
    <row r="51" spans="1:25" ht="13.5" customHeight="1">
      <c r="A51" s="215"/>
      <c r="B51" s="943"/>
      <c r="C51" s="156" t="s">
        <v>445</v>
      </c>
      <c r="D51" s="456"/>
      <c r="E51" s="456"/>
      <c r="F51" s="456"/>
      <c r="G51" s="456"/>
      <c r="H51" s="456"/>
      <c r="I51" s="215"/>
      <c r="J51" s="333">
        <v>1376.57</v>
      </c>
      <c r="K51" s="455"/>
      <c r="L51" s="333">
        <v>1375.07</v>
      </c>
      <c r="M51" s="333"/>
      <c r="N51" s="333">
        <v>1514.18</v>
      </c>
      <c r="O51" s="333"/>
      <c r="P51" s="333">
        <v>1520</v>
      </c>
      <c r="Q51" s="333"/>
      <c r="R51" s="333">
        <v>5.3</v>
      </c>
      <c r="S51" s="333"/>
      <c r="T51" s="333">
        <v>6.7</v>
      </c>
      <c r="U51" s="454"/>
      <c r="V51" s="215"/>
      <c r="W51" s="231"/>
    </row>
    <row r="52" spans="1:25" ht="13.5" customHeight="1">
      <c r="A52" s="215"/>
      <c r="B52" s="943"/>
      <c r="C52" s="156" t="s">
        <v>444</v>
      </c>
      <c r="D52" s="456"/>
      <c r="E52" s="456"/>
      <c r="F52" s="456"/>
      <c r="G52" s="456"/>
      <c r="H52" s="456"/>
      <c r="I52" s="215"/>
      <c r="J52" s="230">
        <v>833.32</v>
      </c>
      <c r="K52" s="455"/>
      <c r="L52" s="230">
        <v>746.78</v>
      </c>
      <c r="M52" s="230"/>
      <c r="N52" s="230">
        <v>994.56</v>
      </c>
      <c r="O52" s="230"/>
      <c r="P52" s="230">
        <v>879.2</v>
      </c>
      <c r="Q52" s="230"/>
      <c r="R52" s="230">
        <v>11.4</v>
      </c>
      <c r="S52" s="230"/>
      <c r="T52" s="230">
        <v>14.2</v>
      </c>
      <c r="U52" s="454"/>
      <c r="V52" s="215"/>
      <c r="W52" s="231"/>
    </row>
    <row r="53" spans="1:25" ht="13.5" customHeight="1">
      <c r="A53" s="215"/>
      <c r="B53" s="943"/>
      <c r="C53" s="156" t="s">
        <v>443</v>
      </c>
      <c r="D53" s="456"/>
      <c r="E53" s="456"/>
      <c r="F53" s="456"/>
      <c r="G53" s="456"/>
      <c r="H53" s="456"/>
      <c r="I53" s="215"/>
      <c r="J53" s="230">
        <v>1208.69</v>
      </c>
      <c r="K53" s="455"/>
      <c r="L53" s="230">
        <v>1194.02</v>
      </c>
      <c r="M53" s="230"/>
      <c r="N53" s="230">
        <v>1296.57</v>
      </c>
      <c r="O53" s="230"/>
      <c r="P53" s="230">
        <v>1283.06</v>
      </c>
      <c r="Q53" s="230"/>
      <c r="R53" s="230">
        <v>4.8</v>
      </c>
      <c r="S53" s="230"/>
      <c r="T53" s="230">
        <v>5.2</v>
      </c>
      <c r="U53" s="454"/>
      <c r="V53" s="215"/>
      <c r="W53" s="231"/>
    </row>
    <row r="54" spans="1:25" ht="13.5" customHeight="1">
      <c r="A54" s="215"/>
      <c r="B54" s="943"/>
      <c r="C54" s="156" t="s">
        <v>442</v>
      </c>
      <c r="D54" s="456"/>
      <c r="E54" s="456"/>
      <c r="F54" s="456"/>
      <c r="G54" s="456"/>
      <c r="H54" s="456"/>
      <c r="I54" s="215"/>
      <c r="J54" s="230">
        <v>814.74</v>
      </c>
      <c r="K54" s="455"/>
      <c r="L54" s="230">
        <v>769.62</v>
      </c>
      <c r="M54" s="230"/>
      <c r="N54" s="230">
        <v>913.84</v>
      </c>
      <c r="O54" s="230"/>
      <c r="P54" s="230">
        <v>862.07</v>
      </c>
      <c r="Q54" s="230"/>
      <c r="R54" s="230">
        <v>11.9</v>
      </c>
      <c r="S54" s="230"/>
      <c r="T54" s="230">
        <v>13.1</v>
      </c>
      <c r="U54" s="454"/>
      <c r="V54" s="215"/>
      <c r="W54" s="231"/>
      <c r="Y54" s="457"/>
    </row>
    <row r="55" spans="1:25" ht="13.5" customHeight="1">
      <c r="A55" s="215"/>
      <c r="B55" s="943"/>
      <c r="C55" s="156" t="s">
        <v>441</v>
      </c>
      <c r="D55" s="456"/>
      <c r="E55" s="456"/>
      <c r="F55" s="456"/>
      <c r="G55" s="456"/>
      <c r="H55" s="456"/>
      <c r="I55" s="215"/>
      <c r="J55" s="230">
        <v>1626.76</v>
      </c>
      <c r="K55" s="455"/>
      <c r="L55" s="230">
        <v>1604.96</v>
      </c>
      <c r="M55" s="230"/>
      <c r="N55" s="230">
        <v>1809.31</v>
      </c>
      <c r="O55" s="230"/>
      <c r="P55" s="230">
        <v>1791.59</v>
      </c>
      <c r="Q55" s="230"/>
      <c r="R55" s="230">
        <v>7.8</v>
      </c>
      <c r="S55" s="230"/>
      <c r="T55" s="230">
        <v>8</v>
      </c>
      <c r="U55" s="454"/>
      <c r="V55" s="215"/>
      <c r="W55" s="231"/>
    </row>
    <row r="56" spans="1:25" ht="13.5" customHeight="1">
      <c r="A56" s="215"/>
      <c r="B56" s="943"/>
      <c r="C56" s="156" t="s">
        <v>148</v>
      </c>
      <c r="D56" s="456"/>
      <c r="E56" s="456"/>
      <c r="F56" s="456"/>
      <c r="G56" s="456"/>
      <c r="H56" s="456"/>
      <c r="I56" s="215"/>
      <c r="J56" s="230">
        <v>977.79</v>
      </c>
      <c r="K56" s="455"/>
      <c r="L56" s="230">
        <v>891.07</v>
      </c>
      <c r="M56" s="230"/>
      <c r="N56" s="230">
        <v>1093.73</v>
      </c>
      <c r="O56" s="230"/>
      <c r="P56" s="230">
        <v>990.86</v>
      </c>
      <c r="Q56" s="230"/>
      <c r="R56" s="230">
        <v>21.2</v>
      </c>
      <c r="S56" s="230"/>
      <c r="T56" s="230">
        <v>21.3</v>
      </c>
      <c r="U56" s="454"/>
      <c r="V56" s="215"/>
      <c r="W56" s="231"/>
    </row>
    <row r="57" spans="1:25" ht="6.75" customHeight="1">
      <c r="A57" s="215"/>
      <c r="B57" s="943"/>
      <c r="C57" s="156"/>
      <c r="D57" s="456"/>
      <c r="E57" s="456"/>
      <c r="F57" s="456"/>
      <c r="G57" s="456"/>
      <c r="H57" s="456"/>
      <c r="I57" s="215"/>
      <c r="J57" s="230"/>
      <c r="K57" s="455"/>
      <c r="L57" s="230"/>
      <c r="M57" s="455"/>
      <c r="N57" s="230"/>
      <c r="O57" s="455"/>
      <c r="P57" s="230"/>
      <c r="Q57" s="455"/>
      <c r="R57" s="230"/>
      <c r="S57" s="230"/>
      <c r="T57" s="230"/>
      <c r="U57" s="454"/>
      <c r="V57" s="215"/>
      <c r="W57" s="231"/>
    </row>
    <row r="58" spans="1:25" ht="14.25" customHeight="1">
      <c r="A58" s="215"/>
      <c r="B58" s="943"/>
      <c r="C58" s="453" t="s">
        <v>487</v>
      </c>
      <c r="D58" s="217"/>
      <c r="E58" s="218"/>
      <c r="F58" s="450"/>
      <c r="G58" s="450"/>
      <c r="H58" s="948" t="s">
        <v>440</v>
      </c>
      <c r="I58" s="450"/>
      <c r="J58" s="215"/>
      <c r="K58" s="223"/>
      <c r="L58" s="223"/>
      <c r="M58" s="223"/>
      <c r="N58" s="235"/>
      <c r="O58" s="451"/>
      <c r="P58" s="450"/>
      <c r="Q58" s="450"/>
      <c r="R58" s="450"/>
      <c r="S58" s="450"/>
      <c r="T58" s="450"/>
      <c r="U58" s="224"/>
      <c r="V58" s="215"/>
    </row>
    <row r="59" spans="1:25" ht="10.5" customHeight="1">
      <c r="A59" s="215"/>
      <c r="B59" s="943"/>
      <c r="C59" s="452" t="s">
        <v>439</v>
      </c>
      <c r="D59" s="217"/>
      <c r="E59" s="218"/>
      <c r="F59" s="450"/>
      <c r="G59" s="450"/>
      <c r="H59" s="234"/>
      <c r="I59" s="450"/>
      <c r="J59" s="215"/>
      <c r="K59" s="223"/>
      <c r="L59" s="223"/>
      <c r="M59" s="223"/>
      <c r="N59" s="235"/>
      <c r="O59" s="451"/>
      <c r="P59" s="450"/>
      <c r="Q59" s="450"/>
      <c r="R59" s="450"/>
      <c r="S59" s="450"/>
      <c r="T59" s="450"/>
      <c r="U59" s="224"/>
      <c r="V59" s="215"/>
    </row>
    <row r="60" spans="1:25" ht="19.5" customHeight="1">
      <c r="A60" s="215"/>
      <c r="B60" s="943"/>
      <c r="C60" s="1580" t="s">
        <v>438</v>
      </c>
      <c r="D60" s="1580"/>
      <c r="E60" s="1580"/>
      <c r="F60" s="1580"/>
      <c r="G60" s="1580"/>
      <c r="H60" s="1580"/>
      <c r="I60" s="1580"/>
      <c r="J60" s="1580"/>
      <c r="K60" s="1580"/>
      <c r="L60" s="1580"/>
      <c r="M60" s="1580"/>
      <c r="N60" s="1580"/>
      <c r="O60" s="1580"/>
      <c r="P60" s="1580"/>
      <c r="Q60" s="1580"/>
      <c r="R60" s="1580"/>
      <c r="S60" s="1580"/>
      <c r="T60" s="1580"/>
      <c r="U60" s="224"/>
      <c r="V60" s="215"/>
    </row>
    <row r="61" spans="1:25" ht="2.25" customHeight="1">
      <c r="A61" s="215"/>
      <c r="B61" s="943"/>
      <c r="C61" s="528"/>
      <c r="D61" s="528"/>
      <c r="E61" s="528"/>
      <c r="F61" s="528"/>
      <c r="G61" s="528"/>
      <c r="H61" s="528"/>
      <c r="I61" s="528"/>
      <c r="J61" s="528"/>
      <c r="K61" s="528"/>
      <c r="L61" s="528"/>
      <c r="M61" s="528"/>
      <c r="N61" s="528"/>
      <c r="O61" s="528"/>
      <c r="P61" s="528"/>
      <c r="Q61" s="528"/>
      <c r="R61" s="528"/>
      <c r="S61" s="528"/>
      <c r="T61" s="528"/>
      <c r="U61" s="224"/>
      <c r="V61" s="215"/>
    </row>
    <row r="62" spans="1:25">
      <c r="A62" s="215"/>
      <c r="B62" s="947">
        <v>14</v>
      </c>
      <c r="C62" s="1577" t="s">
        <v>516</v>
      </c>
      <c r="D62" s="1577"/>
      <c r="E62" s="217"/>
      <c r="F62" s="217"/>
      <c r="G62" s="217"/>
      <c r="H62" s="217"/>
      <c r="I62" s="217"/>
      <c r="J62" s="217"/>
      <c r="K62" s="217"/>
      <c r="L62" s="217"/>
      <c r="M62" s="217"/>
      <c r="N62" s="217"/>
      <c r="O62" s="217"/>
      <c r="P62" s="217"/>
      <c r="Q62" s="217"/>
      <c r="R62" s="217"/>
      <c r="S62" s="217"/>
      <c r="T62" s="217"/>
      <c r="V62" s="215"/>
    </row>
    <row r="65" spans="6:21">
      <c r="F65" s="231"/>
    </row>
    <row r="70" spans="6:21" ht="4.5" customHeight="1"/>
    <row r="73" spans="6:21" ht="8.25" customHeight="1"/>
    <row r="75" spans="6:21" ht="9" customHeight="1">
      <c r="U75" s="236"/>
    </row>
    <row r="76" spans="6:21" ht="8.25" customHeight="1">
      <c r="T76" s="1389"/>
      <c r="U76" s="1389"/>
    </row>
    <row r="77" spans="6:21" ht="9.75" customHeight="1"/>
  </sheetData>
  <mergeCells count="27">
    <mergeCell ref="R34:T34"/>
    <mergeCell ref="C5:D6"/>
    <mergeCell ref="C8:F10"/>
    <mergeCell ref="H8:H10"/>
    <mergeCell ref="J8:J10"/>
    <mergeCell ref="L8:L10"/>
    <mergeCell ref="N8:N10"/>
    <mergeCell ref="C31:F31"/>
    <mergeCell ref="G34:H34"/>
    <mergeCell ref="J34:L34"/>
    <mergeCell ref="N34:P34"/>
    <mergeCell ref="P1:U1"/>
    <mergeCell ref="C62:D62"/>
    <mergeCell ref="T76:U76"/>
    <mergeCell ref="C36:D37"/>
    <mergeCell ref="J37:L37"/>
    <mergeCell ref="N37:P37"/>
    <mergeCell ref="R37:T37"/>
    <mergeCell ref="C60:T60"/>
    <mergeCell ref="C35:T35"/>
    <mergeCell ref="P8:P10"/>
    <mergeCell ref="R8:R10"/>
    <mergeCell ref="T8:T10"/>
    <mergeCell ref="C15:D16"/>
    <mergeCell ref="H16:J16"/>
    <mergeCell ref="L16:N16"/>
    <mergeCell ref="P16:R16"/>
  </mergeCells>
  <printOptions horizontalCentered="1"/>
  <pageMargins left="0" right="0" top="0.19685039370078741" bottom="0.19685039370078741" header="0" footer="0"/>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sheetPr>
    <tabColor theme="7"/>
  </sheetPr>
  <dimension ref="A1:IN89"/>
  <sheetViews>
    <sheetView workbookViewId="0"/>
  </sheetViews>
  <sheetFormatPr defaultRowHeight="12.75"/>
  <cols>
    <col min="1" max="1" width="1" style="138" customWidth="1"/>
    <col min="2" max="2" width="2.5703125" style="138" customWidth="1"/>
    <col min="3" max="3" width="2.28515625" style="138" customWidth="1"/>
    <col min="4" max="4" width="37" style="138" customWidth="1"/>
    <col min="5" max="5" width="0.5703125" style="1" customWidth="1"/>
    <col min="6" max="7" width="6.85546875" style="138" customWidth="1"/>
    <col min="8" max="8" width="0.5703125" style="138" customWidth="1"/>
    <col min="9" max="10" width="6.85546875" style="138" customWidth="1"/>
    <col min="11" max="11" width="0.5703125" style="138" customWidth="1"/>
    <col min="12" max="13" width="6.85546875" style="138" customWidth="1"/>
    <col min="14" max="14" width="0.5703125" style="138" customWidth="1"/>
    <col min="15" max="16" width="6.85546875" style="138" customWidth="1"/>
    <col min="17" max="17" width="2.5703125" style="138" customWidth="1"/>
    <col min="18" max="18" width="1" style="138" customWidth="1"/>
    <col min="19" max="16384" width="9.140625" style="138"/>
  </cols>
  <sheetData>
    <row r="1" spans="1:18" ht="13.5" customHeight="1">
      <c r="A1" s="4"/>
      <c r="B1" s="1439" t="s">
        <v>728</v>
      </c>
      <c r="C1" s="1439"/>
      <c r="D1" s="1439"/>
      <c r="E1" s="821"/>
      <c r="F1" s="828"/>
      <c r="G1" s="828"/>
      <c r="H1" s="828"/>
      <c r="I1" s="828"/>
      <c r="J1" s="828"/>
      <c r="K1" s="828"/>
      <c r="L1" s="828"/>
      <c r="M1" s="828"/>
      <c r="N1" s="828"/>
      <c r="O1" s="828"/>
      <c r="P1" s="828"/>
      <c r="Q1" s="979"/>
      <c r="R1" s="4"/>
    </row>
    <row r="2" spans="1:18" ht="6" customHeight="1">
      <c r="A2" s="4"/>
      <c r="B2" s="1593"/>
      <c r="C2" s="1593"/>
      <c r="D2" s="1593"/>
      <c r="E2" s="403"/>
      <c r="F2" s="8"/>
      <c r="G2" s="8"/>
      <c r="H2" s="8"/>
      <c r="I2" s="8"/>
      <c r="J2" s="8"/>
      <c r="K2" s="8"/>
      <c r="L2" s="8"/>
      <c r="M2" s="8"/>
      <c r="N2" s="8"/>
      <c r="O2" s="8"/>
      <c r="P2" s="8"/>
      <c r="Q2" s="19"/>
      <c r="R2" s="4"/>
    </row>
    <row r="3" spans="1:18" ht="13.5" customHeight="1" thickBot="1">
      <c r="A3" s="4"/>
      <c r="B3" s="8"/>
      <c r="C3" s="8"/>
      <c r="D3" s="8"/>
      <c r="E3" s="8"/>
      <c r="F3" s="425"/>
      <c r="G3" s="425"/>
      <c r="H3" s="425"/>
      <c r="I3" s="425"/>
      <c r="J3" s="425"/>
      <c r="K3" s="425"/>
      <c r="M3" s="425"/>
      <c r="N3" s="425"/>
      <c r="O3" s="425"/>
      <c r="P3" s="425" t="s">
        <v>79</v>
      </c>
      <c r="Q3" s="19"/>
      <c r="R3" s="4"/>
    </row>
    <row r="4" spans="1:18" s="12" customFormat="1" ht="13.5" customHeight="1" thickBot="1">
      <c r="A4" s="11"/>
      <c r="B4" s="20"/>
      <c r="C4" s="1595" t="s">
        <v>415</v>
      </c>
      <c r="D4" s="1596"/>
      <c r="E4" s="1596"/>
      <c r="F4" s="1596"/>
      <c r="G4" s="1596"/>
      <c r="H4" s="1596"/>
      <c r="I4" s="1596"/>
      <c r="J4" s="1596"/>
      <c r="K4" s="1596"/>
      <c r="L4" s="1596"/>
      <c r="M4" s="1596"/>
      <c r="N4" s="1596"/>
      <c r="O4" s="1596"/>
      <c r="P4" s="1597"/>
      <c r="Q4" s="19"/>
      <c r="R4" s="11"/>
    </row>
    <row r="5" spans="1:18" ht="4.5" customHeight="1">
      <c r="A5" s="4"/>
      <c r="B5" s="8"/>
      <c r="C5" s="1495" t="s">
        <v>108</v>
      </c>
      <c r="D5" s="1496"/>
      <c r="E5" s="426"/>
      <c r="F5" s="5"/>
      <c r="G5" s="5"/>
      <c r="H5" s="5"/>
      <c r="I5" s="5"/>
      <c r="J5" s="5"/>
      <c r="K5" s="5"/>
      <c r="L5" s="5"/>
      <c r="M5" s="5"/>
      <c r="N5" s="5"/>
      <c r="O5" s="5"/>
      <c r="P5" s="5"/>
      <c r="Q5" s="19"/>
      <c r="R5" s="4"/>
    </row>
    <row r="6" spans="1:18" ht="13.5" customHeight="1">
      <c r="A6" s="4"/>
      <c r="B6" s="8"/>
      <c r="C6" s="1496"/>
      <c r="D6" s="1496"/>
      <c r="E6" s="426"/>
      <c r="F6" s="1477">
        <v>2011</v>
      </c>
      <c r="G6" s="1477"/>
      <c r="H6" s="1477"/>
      <c r="I6" s="1477"/>
      <c r="J6" s="1477"/>
      <c r="K6" s="1477"/>
      <c r="L6" s="1477"/>
      <c r="M6" s="1477"/>
      <c r="N6" s="112"/>
      <c r="O6" s="1594">
        <v>2012</v>
      </c>
      <c r="P6" s="1594"/>
      <c r="Q6" s="19"/>
      <c r="R6" s="4"/>
    </row>
    <row r="7" spans="1:18" ht="13.5" customHeight="1">
      <c r="A7" s="4"/>
      <c r="B7" s="8"/>
      <c r="C7" s="414"/>
      <c r="D7" s="414"/>
      <c r="E7" s="426"/>
      <c r="F7" s="1476" t="s">
        <v>111</v>
      </c>
      <c r="G7" s="1476"/>
      <c r="H7" s="8"/>
      <c r="I7" s="1476" t="s">
        <v>110</v>
      </c>
      <c r="J7" s="1476"/>
      <c r="K7" s="8"/>
      <c r="L7" s="1476" t="s">
        <v>109</v>
      </c>
      <c r="M7" s="1476"/>
      <c r="N7" s="8"/>
      <c r="O7" s="1476" t="s">
        <v>112</v>
      </c>
      <c r="P7" s="1476"/>
      <c r="Q7" s="19"/>
      <c r="R7" s="4"/>
    </row>
    <row r="8" spans="1:18" ht="13.5" customHeight="1">
      <c r="A8" s="4"/>
      <c r="B8" s="8"/>
      <c r="C8" s="426"/>
      <c r="D8" s="426"/>
      <c r="E8" s="426"/>
      <c r="F8" s="423" t="s">
        <v>416</v>
      </c>
      <c r="G8" s="423" t="s">
        <v>417</v>
      </c>
      <c r="H8" s="305"/>
      <c r="I8" s="423" t="s">
        <v>416</v>
      </c>
      <c r="J8" s="423" t="s">
        <v>417</v>
      </c>
      <c r="K8" s="305"/>
      <c r="L8" s="423" t="s">
        <v>416</v>
      </c>
      <c r="M8" s="423" t="s">
        <v>417</v>
      </c>
      <c r="N8" s="305"/>
      <c r="O8" s="423" t="s">
        <v>416</v>
      </c>
      <c r="P8" s="423" t="s">
        <v>417</v>
      </c>
      <c r="Q8" s="21"/>
      <c r="R8" s="4"/>
    </row>
    <row r="9" spans="1:18" s="294" customFormat="1" ht="23.25" customHeight="1">
      <c r="A9" s="292"/>
      <c r="B9" s="293"/>
      <c r="C9" s="1598" t="s">
        <v>77</v>
      </c>
      <c r="D9" s="1598"/>
      <c r="E9" s="974"/>
      <c r="F9" s="977">
        <v>5.04</v>
      </c>
      <c r="G9" s="1358">
        <v>872.31</v>
      </c>
      <c r="H9" s="1359"/>
      <c r="I9" s="977">
        <v>5.05</v>
      </c>
      <c r="J9" s="1358">
        <v>874.38</v>
      </c>
      <c r="K9" s="1359"/>
      <c r="L9" s="977">
        <v>5.0999999999999996</v>
      </c>
      <c r="M9" s="1358">
        <v>874.9</v>
      </c>
      <c r="N9" s="1359"/>
      <c r="O9" s="977">
        <v>5.08</v>
      </c>
      <c r="P9" s="1358">
        <v>879.43</v>
      </c>
      <c r="Q9" s="303"/>
      <c r="R9" s="292"/>
    </row>
    <row r="10" spans="1:18" ht="18.75" customHeight="1">
      <c r="A10" s="4"/>
      <c r="B10" s="8"/>
      <c r="C10" s="156" t="s">
        <v>107</v>
      </c>
      <c r="D10" s="18"/>
      <c r="E10" s="426"/>
      <c r="F10" s="333">
        <v>11.7</v>
      </c>
      <c r="G10" s="415">
        <v>2002.76</v>
      </c>
      <c r="H10" s="416"/>
      <c r="I10" s="333">
        <v>11.8</v>
      </c>
      <c r="J10" s="415">
        <v>2021.36</v>
      </c>
      <c r="K10" s="416"/>
      <c r="L10" s="333">
        <v>11.87</v>
      </c>
      <c r="M10" s="415">
        <v>2032.02</v>
      </c>
      <c r="N10" s="416"/>
      <c r="O10" s="333">
        <v>11.87</v>
      </c>
      <c r="P10" s="415">
        <v>2034.98</v>
      </c>
      <c r="Q10" s="21"/>
      <c r="R10" s="4"/>
    </row>
    <row r="11" spans="1:18" ht="18.75" customHeight="1">
      <c r="A11" s="4"/>
      <c r="B11" s="8"/>
      <c r="C11" s="156" t="s">
        <v>106</v>
      </c>
      <c r="D11" s="18"/>
      <c r="E11" s="426"/>
      <c r="F11" s="333">
        <v>4.2</v>
      </c>
      <c r="G11" s="415">
        <v>727.82</v>
      </c>
      <c r="H11" s="416"/>
      <c r="I11" s="333">
        <v>4.2</v>
      </c>
      <c r="J11" s="415">
        <v>728.21</v>
      </c>
      <c r="K11" s="416"/>
      <c r="L11" s="333">
        <v>4.22</v>
      </c>
      <c r="M11" s="415">
        <v>730.47</v>
      </c>
      <c r="N11" s="416"/>
      <c r="O11" s="333">
        <v>4.2</v>
      </c>
      <c r="P11" s="415">
        <v>732.31</v>
      </c>
      <c r="Q11" s="21"/>
      <c r="R11" s="4"/>
    </row>
    <row r="12" spans="1:18" ht="18.75" customHeight="1">
      <c r="A12" s="4"/>
      <c r="B12" s="8"/>
      <c r="C12" s="156" t="s">
        <v>105</v>
      </c>
      <c r="D12" s="18"/>
      <c r="E12" s="426"/>
      <c r="F12" s="333">
        <v>4.18</v>
      </c>
      <c r="G12" s="415">
        <v>722.95</v>
      </c>
      <c r="H12" s="416"/>
      <c r="I12" s="333">
        <v>4.12</v>
      </c>
      <c r="J12" s="415">
        <v>714.3</v>
      </c>
      <c r="K12" s="416"/>
      <c r="L12" s="333">
        <v>4.2</v>
      </c>
      <c r="M12" s="415">
        <v>719.86</v>
      </c>
      <c r="N12" s="416"/>
      <c r="O12" s="333">
        <v>4.2</v>
      </c>
      <c r="P12" s="415">
        <v>726.6</v>
      </c>
      <c r="Q12" s="21"/>
      <c r="R12" s="4"/>
    </row>
    <row r="13" spans="1:18" ht="18.75" customHeight="1">
      <c r="A13" s="4"/>
      <c r="B13" s="8"/>
      <c r="C13" s="156" t="s">
        <v>104</v>
      </c>
      <c r="D13" s="18"/>
      <c r="E13" s="426"/>
      <c r="F13" s="333">
        <v>7.23</v>
      </c>
      <c r="G13" s="415">
        <v>1253.0899999999999</v>
      </c>
      <c r="H13" s="416"/>
      <c r="I13" s="333">
        <v>7.27</v>
      </c>
      <c r="J13" s="415">
        <v>1260.08</v>
      </c>
      <c r="K13" s="416"/>
      <c r="L13" s="333">
        <v>7.28</v>
      </c>
      <c r="M13" s="415">
        <v>1260.1600000000001</v>
      </c>
      <c r="N13" s="416"/>
      <c r="O13" s="333">
        <v>7.3</v>
      </c>
      <c r="P13" s="415">
        <v>1264.25</v>
      </c>
      <c r="Q13" s="21"/>
      <c r="R13" s="4"/>
    </row>
    <row r="14" spans="1:18" ht="18.75" customHeight="1">
      <c r="A14" s="4"/>
      <c r="B14" s="8"/>
      <c r="C14" s="156" t="s">
        <v>103</v>
      </c>
      <c r="D14" s="18"/>
      <c r="E14" s="426"/>
      <c r="F14" s="333">
        <v>4.5999999999999996</v>
      </c>
      <c r="G14" s="415">
        <v>803.47</v>
      </c>
      <c r="H14" s="416"/>
      <c r="I14" s="333">
        <v>4.5999999999999996</v>
      </c>
      <c r="J14" s="415">
        <v>796.71</v>
      </c>
      <c r="K14" s="416"/>
      <c r="L14" s="333">
        <v>4.57</v>
      </c>
      <c r="M14" s="415">
        <v>791.17</v>
      </c>
      <c r="N14" s="416"/>
      <c r="O14" s="333">
        <v>4.62</v>
      </c>
      <c r="P14" s="415">
        <v>800.67</v>
      </c>
      <c r="Q14" s="21"/>
      <c r="R14" s="4"/>
    </row>
    <row r="15" spans="1:18" ht="18.75" customHeight="1">
      <c r="A15" s="4"/>
      <c r="B15" s="8"/>
      <c r="C15" s="156" t="s">
        <v>102</v>
      </c>
      <c r="D15" s="18"/>
      <c r="E15" s="426"/>
      <c r="F15" s="333">
        <v>4.37</v>
      </c>
      <c r="G15" s="415">
        <v>755.74</v>
      </c>
      <c r="H15" s="416"/>
      <c r="I15" s="333">
        <v>4.4000000000000004</v>
      </c>
      <c r="J15" s="415">
        <v>753.24</v>
      </c>
      <c r="K15" s="416"/>
      <c r="L15" s="333">
        <v>4.37</v>
      </c>
      <c r="M15" s="415">
        <v>756.27</v>
      </c>
      <c r="N15" s="416"/>
      <c r="O15" s="333">
        <v>4.38</v>
      </c>
      <c r="P15" s="415">
        <v>757.96</v>
      </c>
      <c r="Q15" s="21"/>
      <c r="R15" s="4"/>
    </row>
    <row r="16" spans="1:18" ht="18.75" customHeight="1">
      <c r="A16" s="4"/>
      <c r="B16" s="8"/>
      <c r="C16" s="156" t="s">
        <v>101</v>
      </c>
      <c r="D16" s="18"/>
      <c r="E16" s="426"/>
      <c r="F16" s="333">
        <v>4.4000000000000004</v>
      </c>
      <c r="G16" s="415">
        <v>760.79</v>
      </c>
      <c r="H16" s="416"/>
      <c r="I16" s="333">
        <v>4.34</v>
      </c>
      <c r="J16" s="415">
        <v>753.08</v>
      </c>
      <c r="K16" s="416"/>
      <c r="L16" s="333">
        <v>4.38</v>
      </c>
      <c r="M16" s="415">
        <v>758.38</v>
      </c>
      <c r="N16" s="416"/>
      <c r="O16" s="333">
        <v>4.38</v>
      </c>
      <c r="P16" s="415">
        <v>759.01</v>
      </c>
      <c r="Q16" s="21"/>
      <c r="R16" s="4"/>
    </row>
    <row r="17" spans="1:20" ht="18.75" customHeight="1">
      <c r="A17" s="4"/>
      <c r="B17" s="8"/>
      <c r="C17" s="156" t="s">
        <v>100</v>
      </c>
      <c r="D17" s="18"/>
      <c r="E17" s="426"/>
      <c r="F17" s="333">
        <v>4.3</v>
      </c>
      <c r="G17" s="415">
        <v>739.48</v>
      </c>
      <c r="H17" s="416"/>
      <c r="I17" s="333">
        <v>4.32</v>
      </c>
      <c r="J17" s="415">
        <v>748.74</v>
      </c>
      <c r="K17" s="416"/>
      <c r="L17" s="333">
        <v>4.32</v>
      </c>
      <c r="M17" s="415">
        <v>749.33</v>
      </c>
      <c r="N17" s="416"/>
      <c r="O17" s="333">
        <v>4.34</v>
      </c>
      <c r="P17" s="415">
        <v>752.81</v>
      </c>
      <c r="Q17" s="21"/>
      <c r="R17" s="4"/>
    </row>
    <row r="18" spans="1:20" ht="18.75" customHeight="1">
      <c r="A18" s="4"/>
      <c r="B18" s="8"/>
      <c r="C18" s="156" t="s">
        <v>99</v>
      </c>
      <c r="D18" s="18"/>
      <c r="E18" s="426"/>
      <c r="F18" s="333">
        <v>4.24</v>
      </c>
      <c r="G18" s="415">
        <v>735.16</v>
      </c>
      <c r="H18" s="416"/>
      <c r="I18" s="333">
        <v>4.28</v>
      </c>
      <c r="J18" s="415">
        <v>742.59</v>
      </c>
      <c r="K18" s="416"/>
      <c r="L18" s="333">
        <v>4.29</v>
      </c>
      <c r="M18" s="415">
        <v>743.41</v>
      </c>
      <c r="N18" s="416"/>
      <c r="O18" s="333">
        <v>4.4000000000000004</v>
      </c>
      <c r="P18" s="415">
        <v>752.97</v>
      </c>
      <c r="Q18" s="21"/>
      <c r="R18" s="4"/>
    </row>
    <row r="19" spans="1:20" ht="18.75" customHeight="1">
      <c r="A19" s="4"/>
      <c r="B19" s="8"/>
      <c r="C19" s="156" t="s">
        <v>98</v>
      </c>
      <c r="D19" s="18"/>
      <c r="E19" s="426"/>
      <c r="F19" s="333">
        <v>4.75</v>
      </c>
      <c r="G19" s="415">
        <v>823.49</v>
      </c>
      <c r="H19" s="416"/>
      <c r="I19" s="333">
        <v>4.9000000000000004</v>
      </c>
      <c r="J19" s="415">
        <v>842.44</v>
      </c>
      <c r="K19" s="416"/>
      <c r="L19" s="333">
        <v>4.9000000000000004</v>
      </c>
      <c r="M19" s="415">
        <v>842.33</v>
      </c>
      <c r="N19" s="416"/>
      <c r="O19" s="333">
        <v>4.84</v>
      </c>
      <c r="P19" s="415">
        <v>838.39</v>
      </c>
      <c r="Q19" s="21"/>
      <c r="R19" s="4"/>
    </row>
    <row r="20" spans="1:20" ht="18.75" customHeight="1">
      <c r="A20" s="4"/>
      <c r="B20" s="8"/>
      <c r="C20" s="156" t="s">
        <v>97</v>
      </c>
      <c r="D20" s="18"/>
      <c r="E20" s="426"/>
      <c r="F20" s="333">
        <v>5.01</v>
      </c>
      <c r="G20" s="415">
        <v>867.24</v>
      </c>
      <c r="H20" s="416"/>
      <c r="I20" s="333">
        <v>5</v>
      </c>
      <c r="J20" s="415">
        <v>869.62</v>
      </c>
      <c r="K20" s="416"/>
      <c r="L20" s="333">
        <v>5.01</v>
      </c>
      <c r="M20" s="415">
        <v>866.97</v>
      </c>
      <c r="N20" s="416"/>
      <c r="O20" s="333">
        <v>5.0999999999999996</v>
      </c>
      <c r="P20" s="415">
        <v>877.45</v>
      </c>
      <c r="Q20" s="21"/>
      <c r="R20" s="4"/>
    </row>
    <row r="21" spans="1:20" ht="18.75" customHeight="1">
      <c r="A21" s="4"/>
      <c r="B21" s="8"/>
      <c r="C21" s="156" t="s">
        <v>96</v>
      </c>
      <c r="D21" s="18"/>
      <c r="E21" s="22"/>
      <c r="F21" s="333">
        <v>4.25</v>
      </c>
      <c r="G21" s="415">
        <v>735.91</v>
      </c>
      <c r="H21" s="416"/>
      <c r="I21" s="333">
        <v>4.3</v>
      </c>
      <c r="J21" s="415">
        <v>740.51</v>
      </c>
      <c r="K21" s="416"/>
      <c r="L21" s="333">
        <v>4.3</v>
      </c>
      <c r="M21" s="415">
        <v>744.29</v>
      </c>
      <c r="N21" s="416"/>
      <c r="O21" s="333">
        <v>4.3</v>
      </c>
      <c r="P21" s="415">
        <v>746.37</v>
      </c>
      <c r="Q21" s="21"/>
      <c r="R21" s="4"/>
    </row>
    <row r="22" spans="1:20" ht="18.75" customHeight="1">
      <c r="A22" s="4"/>
      <c r="B22" s="8"/>
      <c r="C22" s="156" t="s">
        <v>95</v>
      </c>
      <c r="D22" s="18"/>
      <c r="E22" s="426"/>
      <c r="F22" s="333">
        <v>4.8</v>
      </c>
      <c r="G22" s="415">
        <v>833.76</v>
      </c>
      <c r="H22" s="416"/>
      <c r="I22" s="333">
        <v>4.82</v>
      </c>
      <c r="J22" s="415">
        <v>836.33</v>
      </c>
      <c r="K22" s="416"/>
      <c r="L22" s="333">
        <v>4.9000000000000004</v>
      </c>
      <c r="M22" s="415">
        <v>848.78</v>
      </c>
      <c r="N22" s="416"/>
      <c r="O22" s="333">
        <v>4.9000000000000004</v>
      </c>
      <c r="P22" s="415">
        <v>855.43</v>
      </c>
      <c r="Q22" s="21"/>
      <c r="R22" s="4"/>
    </row>
    <row r="23" spans="1:20" ht="18.75" customHeight="1">
      <c r="A23" s="4"/>
      <c r="B23" s="8"/>
      <c r="C23" s="156" t="s">
        <v>94</v>
      </c>
      <c r="D23" s="18"/>
      <c r="E23" s="426"/>
      <c r="F23" s="333">
        <v>4.8</v>
      </c>
      <c r="G23" s="415">
        <v>832.03</v>
      </c>
      <c r="H23" s="416"/>
      <c r="I23" s="333">
        <v>4.78</v>
      </c>
      <c r="J23" s="415">
        <v>828.92</v>
      </c>
      <c r="K23" s="416"/>
      <c r="L23" s="333">
        <v>4.8</v>
      </c>
      <c r="M23" s="415">
        <v>831.63</v>
      </c>
      <c r="N23" s="416"/>
      <c r="O23" s="333">
        <v>4.82</v>
      </c>
      <c r="P23" s="415">
        <v>835.32</v>
      </c>
      <c r="Q23" s="21"/>
      <c r="R23" s="4"/>
    </row>
    <row r="24" spans="1:20" ht="18.75" customHeight="1">
      <c r="A24" s="4"/>
      <c r="B24" s="8"/>
      <c r="C24" s="156" t="s">
        <v>93</v>
      </c>
      <c r="D24" s="18"/>
      <c r="E24" s="426"/>
      <c r="F24" s="333">
        <v>4.5999999999999996</v>
      </c>
      <c r="G24" s="415">
        <v>798.3</v>
      </c>
      <c r="H24" s="416"/>
      <c r="I24" s="333">
        <v>4.7</v>
      </c>
      <c r="J24" s="415">
        <v>803.97</v>
      </c>
      <c r="K24" s="416"/>
      <c r="L24" s="333">
        <v>4.7</v>
      </c>
      <c r="M24" s="415">
        <v>804.48</v>
      </c>
      <c r="N24" s="416"/>
      <c r="O24" s="333">
        <v>4.7</v>
      </c>
      <c r="P24" s="415">
        <v>806.02</v>
      </c>
      <c r="Q24" s="21"/>
      <c r="R24" s="4"/>
    </row>
    <row r="25" spans="1:20" ht="18.75" customHeight="1">
      <c r="A25" s="4"/>
      <c r="B25" s="8"/>
      <c r="C25" s="156" t="s">
        <v>92</v>
      </c>
      <c r="D25" s="18"/>
      <c r="E25" s="22"/>
      <c r="F25" s="333">
        <v>3.71</v>
      </c>
      <c r="G25" s="415">
        <v>642.36</v>
      </c>
      <c r="H25" s="416"/>
      <c r="I25" s="333">
        <v>3.75</v>
      </c>
      <c r="J25" s="415">
        <v>648.67999999999995</v>
      </c>
      <c r="K25" s="416"/>
      <c r="L25" s="333">
        <v>3.76</v>
      </c>
      <c r="M25" s="415">
        <v>649.82000000000005</v>
      </c>
      <c r="N25" s="416"/>
      <c r="O25" s="333">
        <v>3.79</v>
      </c>
      <c r="P25" s="415">
        <v>656.76</v>
      </c>
      <c r="Q25" s="21"/>
      <c r="R25" s="4"/>
    </row>
    <row r="26" spans="1:20" ht="27" customHeight="1" thickBot="1">
      <c r="A26" s="4"/>
      <c r="B26" s="8"/>
      <c r="C26" s="426"/>
      <c r="D26" s="426"/>
      <c r="E26" s="426"/>
      <c r="F26" s="417"/>
      <c r="G26" s="417"/>
      <c r="H26" s="417"/>
      <c r="I26" s="417"/>
      <c r="J26" s="417"/>
      <c r="K26" s="417"/>
      <c r="L26" s="418"/>
      <c r="M26" s="417"/>
      <c r="N26" s="417"/>
      <c r="O26" s="417"/>
      <c r="P26" s="417"/>
      <c r="Q26" s="21"/>
      <c r="R26" s="4"/>
    </row>
    <row r="27" spans="1:20" s="12" customFormat="1" ht="13.5" customHeight="1" thickBot="1">
      <c r="A27" s="11"/>
      <c r="B27" s="20"/>
      <c r="C27" s="1595" t="s">
        <v>418</v>
      </c>
      <c r="D27" s="1596"/>
      <c r="E27" s="1596"/>
      <c r="F27" s="1596"/>
      <c r="G27" s="1596"/>
      <c r="H27" s="1596"/>
      <c r="I27" s="1596"/>
      <c r="J27" s="1596"/>
      <c r="K27" s="1596"/>
      <c r="L27" s="1596"/>
      <c r="M27" s="1596"/>
      <c r="N27" s="1596"/>
      <c r="O27" s="1596"/>
      <c r="P27" s="1597"/>
      <c r="Q27" s="21"/>
      <c r="R27" s="11"/>
    </row>
    <row r="28" spans="1:20" ht="4.5" customHeight="1">
      <c r="A28" s="4"/>
      <c r="B28" s="8"/>
      <c r="C28" s="1495" t="s">
        <v>108</v>
      </c>
      <c r="D28" s="1496"/>
      <c r="E28" s="426"/>
      <c r="F28" s="426"/>
      <c r="G28" s="426"/>
      <c r="H28" s="426"/>
      <c r="I28" s="426"/>
      <c r="J28" s="426"/>
      <c r="K28" s="426"/>
      <c r="L28" s="426"/>
      <c r="M28" s="426"/>
      <c r="N28" s="426"/>
      <c r="O28" s="426"/>
      <c r="P28" s="426"/>
      <c r="Q28" s="21"/>
      <c r="R28" s="4"/>
    </row>
    <row r="29" spans="1:20" ht="13.5" customHeight="1">
      <c r="A29" s="4"/>
      <c r="B29" s="8"/>
      <c r="C29" s="1496"/>
      <c r="D29" s="1496"/>
      <c r="E29" s="426"/>
      <c r="F29" s="112"/>
      <c r="G29" s="112"/>
      <c r="H29" s="112"/>
      <c r="I29" s="1600">
        <v>2012</v>
      </c>
      <c r="J29" s="1600"/>
      <c r="K29" s="1600"/>
      <c r="L29" s="1600"/>
      <c r="M29" s="1600"/>
      <c r="N29" s="1600"/>
      <c r="O29" s="1600"/>
      <c r="P29" s="1600"/>
      <c r="Q29" s="21"/>
      <c r="R29" s="4"/>
    </row>
    <row r="30" spans="1:20" ht="13.5" customHeight="1">
      <c r="A30" s="4"/>
      <c r="B30" s="8"/>
      <c r="C30" s="426"/>
      <c r="D30" s="426"/>
      <c r="E30" s="426"/>
      <c r="F30" s="419"/>
      <c r="G30" s="419"/>
      <c r="H30" s="8"/>
      <c r="I30" s="1476" t="s">
        <v>112</v>
      </c>
      <c r="J30" s="1476"/>
      <c r="K30" s="8"/>
      <c r="L30" s="1476" t="s">
        <v>111</v>
      </c>
      <c r="M30" s="1476"/>
      <c r="N30" s="8"/>
      <c r="O30" s="1476" t="s">
        <v>110</v>
      </c>
      <c r="P30" s="1476"/>
      <c r="Q30" s="21"/>
      <c r="R30" s="4"/>
    </row>
    <row r="31" spans="1:20" ht="13.5" customHeight="1">
      <c r="A31" s="4"/>
      <c r="B31" s="8"/>
      <c r="C31" s="426"/>
      <c r="D31" s="426"/>
      <c r="E31" s="426"/>
      <c r="F31" s="316"/>
      <c r="G31" s="316"/>
      <c r="H31" s="305"/>
      <c r="I31" s="423" t="s">
        <v>416</v>
      </c>
      <c r="J31" s="423" t="s">
        <v>417</v>
      </c>
      <c r="K31" s="305"/>
      <c r="L31" s="423" t="s">
        <v>416</v>
      </c>
      <c r="M31" s="423" t="s">
        <v>417</v>
      </c>
      <c r="N31" s="305"/>
      <c r="O31" s="423" t="s">
        <v>416</v>
      </c>
      <c r="P31" s="423" t="s">
        <v>417</v>
      </c>
      <c r="Q31" s="21"/>
      <c r="R31" s="4"/>
    </row>
    <row r="32" spans="1:20" s="294" customFormat="1" ht="23.25" customHeight="1">
      <c r="A32" s="292"/>
      <c r="B32" s="293"/>
      <c r="C32" s="1598" t="s">
        <v>77</v>
      </c>
      <c r="D32" s="1598"/>
      <c r="E32" s="974"/>
      <c r="F32" s="975"/>
      <c r="G32" s="976"/>
      <c r="H32" s="976"/>
      <c r="I32" s="977">
        <v>5.23</v>
      </c>
      <c r="J32" s="978">
        <v>905.43</v>
      </c>
      <c r="K32" s="976"/>
      <c r="L32" s="977">
        <v>5.24</v>
      </c>
      <c r="M32" s="978">
        <v>907.79</v>
      </c>
      <c r="N32" s="976"/>
      <c r="O32" s="977">
        <v>5.23</v>
      </c>
      <c r="P32" s="978">
        <v>905.58</v>
      </c>
      <c r="Q32" s="303"/>
      <c r="R32" s="292"/>
      <c r="T32" s="420"/>
    </row>
    <row r="33" spans="1:248" ht="18" customHeight="1">
      <c r="A33" s="4"/>
      <c r="B33" s="8"/>
      <c r="C33" s="156" t="s">
        <v>429</v>
      </c>
      <c r="D33" s="18"/>
      <c r="E33" s="426"/>
      <c r="F33" s="154"/>
      <c r="G33" s="421"/>
      <c r="H33" s="421"/>
      <c r="I33" s="333">
        <v>12.32</v>
      </c>
      <c r="J33" s="422">
        <v>2112.63</v>
      </c>
      <c r="K33" s="421"/>
      <c r="L33" s="333">
        <v>12.2</v>
      </c>
      <c r="M33" s="422">
        <v>2099.04</v>
      </c>
      <c r="N33" s="421"/>
      <c r="O33" s="333">
        <v>12.01</v>
      </c>
      <c r="P33" s="422">
        <v>2064.5100000000002</v>
      </c>
      <c r="Q33" s="303"/>
      <c r="R33" s="4"/>
    </row>
    <row r="34" spans="1:248" ht="18" customHeight="1">
      <c r="A34" s="4"/>
      <c r="B34" s="8"/>
      <c r="C34" s="156" t="s">
        <v>419</v>
      </c>
      <c r="D34" s="34"/>
      <c r="E34" s="8"/>
      <c r="F34" s="154"/>
      <c r="G34" s="421"/>
      <c r="H34" s="421"/>
      <c r="I34" s="333">
        <v>7.36</v>
      </c>
      <c r="J34" s="422">
        <v>1275.31</v>
      </c>
      <c r="K34" s="421"/>
      <c r="L34" s="333">
        <v>7.29</v>
      </c>
      <c r="M34" s="422">
        <v>1262.6500000000001</v>
      </c>
      <c r="N34" s="421"/>
      <c r="O34" s="333">
        <v>7.22</v>
      </c>
      <c r="P34" s="422">
        <v>1250.71</v>
      </c>
      <c r="Q34" s="303"/>
      <c r="R34" s="4"/>
    </row>
    <row r="35" spans="1:248" ht="18" customHeight="1">
      <c r="A35" s="4"/>
      <c r="B35" s="8"/>
      <c r="C35" s="156" t="s">
        <v>420</v>
      </c>
      <c r="D35" s="34"/>
      <c r="E35" s="8"/>
      <c r="F35" s="154"/>
      <c r="G35" s="421"/>
      <c r="H35" s="421"/>
      <c r="I35" s="333">
        <v>4.2</v>
      </c>
      <c r="J35" s="422">
        <v>732.73</v>
      </c>
      <c r="K35" s="421"/>
      <c r="L35" s="333">
        <v>4.2</v>
      </c>
      <c r="M35" s="422">
        <v>726.21</v>
      </c>
      <c r="N35" s="421"/>
      <c r="O35" s="333">
        <v>4.21</v>
      </c>
      <c r="P35" s="422">
        <v>728.85</v>
      </c>
      <c r="Q35" s="303"/>
      <c r="R35" s="4"/>
    </row>
    <row r="36" spans="1:248" ht="18" customHeight="1">
      <c r="A36" s="4"/>
      <c r="B36" s="8"/>
      <c r="C36" s="156" t="s">
        <v>105</v>
      </c>
      <c r="D36" s="18"/>
      <c r="E36" s="22"/>
      <c r="F36" s="154"/>
      <c r="G36" s="421"/>
      <c r="H36" s="421"/>
      <c r="I36" s="333">
        <v>4.12</v>
      </c>
      <c r="J36" s="422">
        <v>713.3</v>
      </c>
      <c r="K36" s="421"/>
      <c r="L36" s="333">
        <v>4.0999999999999996</v>
      </c>
      <c r="M36" s="422">
        <v>716.48</v>
      </c>
      <c r="N36" s="421"/>
      <c r="O36" s="333">
        <v>4.0999999999999996</v>
      </c>
      <c r="P36" s="422">
        <v>710.74</v>
      </c>
      <c r="Q36" s="21"/>
      <c r="R36" s="4"/>
    </row>
    <row r="37" spans="1:248" ht="18" customHeight="1">
      <c r="A37" s="4"/>
      <c r="B37" s="8"/>
      <c r="C37" s="156" t="s">
        <v>421</v>
      </c>
      <c r="D37" s="34"/>
      <c r="E37" s="8"/>
      <c r="F37" s="154"/>
      <c r="G37" s="421"/>
      <c r="H37" s="421"/>
      <c r="I37" s="333">
        <v>4.32</v>
      </c>
      <c r="J37" s="422">
        <v>747.93</v>
      </c>
      <c r="K37" s="421"/>
      <c r="L37" s="333">
        <v>4.3</v>
      </c>
      <c r="M37" s="422">
        <v>745.2</v>
      </c>
      <c r="N37" s="421"/>
      <c r="O37" s="333">
        <v>4.37</v>
      </c>
      <c r="P37" s="422">
        <v>757.77</v>
      </c>
      <c r="Q37" s="21"/>
      <c r="R37" s="4"/>
    </row>
    <row r="38" spans="1:248" ht="18" customHeight="1">
      <c r="A38" s="4"/>
      <c r="B38" s="8"/>
      <c r="C38" s="156" t="s">
        <v>101</v>
      </c>
      <c r="D38" s="34"/>
      <c r="E38" s="8"/>
      <c r="F38" s="154"/>
      <c r="G38" s="421"/>
      <c r="H38" s="421"/>
      <c r="I38" s="333">
        <v>4.37</v>
      </c>
      <c r="J38" s="422">
        <v>756.89</v>
      </c>
      <c r="K38" s="421"/>
      <c r="L38" s="333">
        <v>4.4000000000000004</v>
      </c>
      <c r="M38" s="422">
        <v>754.19</v>
      </c>
      <c r="N38" s="421"/>
      <c r="O38" s="333">
        <v>4.41</v>
      </c>
      <c r="P38" s="422">
        <v>764.13</v>
      </c>
      <c r="Q38" s="21"/>
      <c r="R38" s="4"/>
    </row>
    <row r="39" spans="1:248" ht="18" customHeight="1">
      <c r="A39" s="4"/>
      <c r="B39" s="8"/>
      <c r="C39" s="156" t="s">
        <v>422</v>
      </c>
      <c r="D39" s="34"/>
      <c r="E39" s="8"/>
      <c r="F39" s="154"/>
      <c r="G39" s="421"/>
      <c r="H39" s="421"/>
      <c r="I39" s="333">
        <v>4.29</v>
      </c>
      <c r="J39" s="422">
        <v>743.84</v>
      </c>
      <c r="K39" s="421"/>
      <c r="L39" s="333">
        <v>4.3</v>
      </c>
      <c r="M39" s="422">
        <v>745.94</v>
      </c>
      <c r="N39" s="421"/>
      <c r="O39" s="333">
        <v>4.28</v>
      </c>
      <c r="P39" s="422">
        <v>743.35</v>
      </c>
      <c r="Q39" s="21"/>
      <c r="R39" s="4"/>
    </row>
    <row r="40" spans="1:248" ht="18" customHeight="1">
      <c r="A40" s="4"/>
      <c r="B40" s="8"/>
      <c r="C40" s="156" t="s">
        <v>99</v>
      </c>
      <c r="D40" s="34"/>
      <c r="E40" s="8"/>
      <c r="F40" s="154"/>
      <c r="G40" s="421"/>
      <c r="H40" s="421"/>
      <c r="I40" s="333">
        <v>4.4000000000000004</v>
      </c>
      <c r="J40" s="422">
        <v>759.04</v>
      </c>
      <c r="K40" s="421"/>
      <c r="L40" s="333">
        <v>4.4000000000000004</v>
      </c>
      <c r="M40" s="422">
        <v>753.58</v>
      </c>
      <c r="N40" s="421"/>
      <c r="O40" s="333">
        <v>4.3</v>
      </c>
      <c r="P40" s="422">
        <v>746.5</v>
      </c>
      <c r="Q40" s="21"/>
      <c r="R40" s="4"/>
    </row>
    <row r="41" spans="1:248" ht="18" customHeight="1">
      <c r="A41" s="4"/>
      <c r="B41" s="8"/>
      <c r="C41" s="156" t="s">
        <v>98</v>
      </c>
      <c r="D41" s="34"/>
      <c r="E41" s="8"/>
      <c r="F41" s="154"/>
      <c r="G41" s="421"/>
      <c r="H41" s="421"/>
      <c r="I41" s="333">
        <v>4.8</v>
      </c>
      <c r="J41" s="422">
        <v>826.86</v>
      </c>
      <c r="K41" s="421"/>
      <c r="L41" s="333">
        <v>4.8</v>
      </c>
      <c r="M41" s="422">
        <v>825.55</v>
      </c>
      <c r="N41" s="421"/>
      <c r="O41" s="333">
        <v>4.9000000000000004</v>
      </c>
      <c r="P41" s="422">
        <v>839.52</v>
      </c>
      <c r="Q41" s="21"/>
      <c r="R41" s="4"/>
    </row>
    <row r="42" spans="1:248" ht="18" customHeight="1">
      <c r="A42" s="4"/>
      <c r="B42" s="8"/>
      <c r="C42" s="156" t="s">
        <v>423</v>
      </c>
      <c r="D42" s="34"/>
      <c r="E42" s="8"/>
      <c r="F42" s="154"/>
      <c r="G42" s="421"/>
      <c r="H42" s="421"/>
      <c r="I42" s="333">
        <v>4.34</v>
      </c>
      <c r="J42" s="422">
        <v>751.96</v>
      </c>
      <c r="K42" s="421"/>
      <c r="L42" s="333">
        <v>4.4000000000000004</v>
      </c>
      <c r="M42" s="422">
        <v>753.41</v>
      </c>
      <c r="N42" s="421"/>
      <c r="O42" s="333">
        <v>4.34</v>
      </c>
      <c r="P42" s="422">
        <v>750.72</v>
      </c>
      <c r="Q42" s="21"/>
      <c r="R42" s="4"/>
    </row>
    <row r="43" spans="1:248" ht="18" customHeight="1">
      <c r="A43" s="4"/>
      <c r="B43" s="8"/>
      <c r="C43" s="156" t="s">
        <v>95</v>
      </c>
      <c r="D43" s="18"/>
      <c r="E43" s="22"/>
      <c r="F43" s="154"/>
      <c r="G43" s="421"/>
      <c r="H43" s="421"/>
      <c r="I43" s="333">
        <v>5</v>
      </c>
      <c r="J43" s="422">
        <v>866.1</v>
      </c>
      <c r="K43" s="421"/>
      <c r="L43" s="333">
        <v>4.96</v>
      </c>
      <c r="M43" s="422">
        <v>858.95</v>
      </c>
      <c r="N43" s="421"/>
      <c r="O43" s="333">
        <v>4.91</v>
      </c>
      <c r="P43" s="422">
        <v>851.63</v>
      </c>
      <c r="Q43" s="21"/>
      <c r="R43" s="4"/>
    </row>
    <row r="44" spans="1:248" ht="18" customHeight="1">
      <c r="A44" s="4"/>
      <c r="B44" s="8"/>
      <c r="C44" s="156" t="s">
        <v>424</v>
      </c>
      <c r="D44" s="34"/>
      <c r="E44" s="8"/>
      <c r="F44" s="154"/>
      <c r="G44" s="421"/>
      <c r="H44" s="421"/>
      <c r="I44" s="333">
        <v>5</v>
      </c>
      <c r="J44" s="422">
        <v>879.49</v>
      </c>
      <c r="K44" s="421"/>
      <c r="L44" s="333">
        <v>5.04</v>
      </c>
      <c r="M44" s="422">
        <v>873.07</v>
      </c>
      <c r="N44" s="421"/>
      <c r="O44" s="333">
        <v>5</v>
      </c>
      <c r="P44" s="422">
        <v>865.7</v>
      </c>
      <c r="Q44" s="21"/>
      <c r="R44" s="4"/>
    </row>
    <row r="45" spans="1:248" ht="18" customHeight="1">
      <c r="A45" s="4"/>
      <c r="B45" s="8"/>
      <c r="C45" s="156" t="s">
        <v>425</v>
      </c>
      <c r="D45" s="34"/>
      <c r="E45" s="8"/>
      <c r="F45" s="154"/>
      <c r="G45" s="421"/>
      <c r="H45" s="421"/>
      <c r="I45" s="333">
        <v>4.74</v>
      </c>
      <c r="J45" s="422">
        <v>821.48</v>
      </c>
      <c r="K45" s="421"/>
      <c r="L45" s="333">
        <v>4.7</v>
      </c>
      <c r="M45" s="422">
        <v>818.98</v>
      </c>
      <c r="N45" s="421"/>
      <c r="O45" s="333">
        <v>4.75</v>
      </c>
      <c r="P45" s="422">
        <v>822.67</v>
      </c>
      <c r="Q45" s="21"/>
      <c r="R45" s="4"/>
    </row>
    <row r="46" spans="1:248" ht="18" customHeight="1">
      <c r="A46" s="4"/>
      <c r="B46" s="8"/>
      <c r="C46" s="156" t="s">
        <v>427</v>
      </c>
      <c r="D46" s="34"/>
      <c r="E46" s="8"/>
      <c r="F46" s="154"/>
      <c r="G46" s="421"/>
      <c r="H46" s="421"/>
      <c r="I46" s="333">
        <v>4.5999999999999996</v>
      </c>
      <c r="J46" s="422">
        <v>804.25</v>
      </c>
      <c r="K46" s="421"/>
      <c r="L46" s="333">
        <v>4.5999999999999996</v>
      </c>
      <c r="M46" s="422">
        <v>799.42</v>
      </c>
      <c r="N46" s="421"/>
      <c r="O46" s="333">
        <v>4.5999999999999996</v>
      </c>
      <c r="P46" s="422">
        <v>804.62</v>
      </c>
      <c r="Q46" s="21"/>
      <c r="R46" s="4"/>
    </row>
    <row r="47" spans="1:248" ht="18" customHeight="1">
      <c r="A47" s="4"/>
      <c r="B47" s="8"/>
      <c r="C47" s="156" t="s">
        <v>428</v>
      </c>
      <c r="D47" s="34"/>
      <c r="E47" s="8"/>
      <c r="F47" s="154"/>
      <c r="G47" s="421"/>
      <c r="H47" s="421"/>
      <c r="I47" s="333">
        <v>3.8</v>
      </c>
      <c r="J47" s="422">
        <v>657.39</v>
      </c>
      <c r="K47" s="421"/>
      <c r="L47" s="333">
        <v>3.81</v>
      </c>
      <c r="M47" s="422">
        <v>659.47</v>
      </c>
      <c r="N47" s="421"/>
      <c r="O47" s="333">
        <v>3.89</v>
      </c>
      <c r="P47" s="422">
        <v>673.54</v>
      </c>
      <c r="Q47" s="21"/>
      <c r="R47" s="4"/>
    </row>
    <row r="48" spans="1:248" s="347" customFormat="1" ht="17.25" customHeight="1">
      <c r="A48" s="1215"/>
      <c r="B48" s="1215"/>
      <c r="C48" s="1599" t="s">
        <v>91</v>
      </c>
      <c r="D48" s="1599"/>
      <c r="E48" s="1599"/>
      <c r="F48" s="1599"/>
      <c r="G48" s="1599"/>
      <c r="H48" s="1599"/>
      <c r="I48" s="1599"/>
      <c r="J48" s="1599"/>
      <c r="K48" s="1599"/>
      <c r="L48" s="1599"/>
      <c r="M48" s="1599"/>
      <c r="N48" s="1599"/>
      <c r="O48" s="1599"/>
      <c r="P48" s="1599"/>
      <c r="Q48" s="1369"/>
      <c r="R48" s="1215"/>
      <c r="S48" s="1215"/>
      <c r="T48" s="1215"/>
      <c r="U48" s="1215"/>
      <c r="V48" s="1215"/>
      <c r="W48" s="1215"/>
      <c r="X48" s="1215"/>
      <c r="Y48" s="1215"/>
      <c r="Z48" s="1215"/>
      <c r="AA48" s="1215"/>
      <c r="AB48" s="1215"/>
      <c r="AC48" s="1215"/>
      <c r="AD48" s="1215"/>
      <c r="AE48" s="1215"/>
      <c r="AF48" s="1215"/>
      <c r="AG48" s="1215"/>
      <c r="AH48" s="1215"/>
      <c r="AI48" s="1215"/>
      <c r="AJ48" s="1215"/>
      <c r="AK48" s="1215"/>
      <c r="AL48" s="1215"/>
      <c r="AM48" s="1215"/>
      <c r="AN48" s="1215"/>
      <c r="AO48" s="1215"/>
      <c r="AP48" s="1215"/>
      <c r="AQ48" s="1215"/>
      <c r="AR48" s="1215"/>
      <c r="AS48" s="1215"/>
      <c r="AT48" s="1215"/>
      <c r="AU48" s="1215"/>
      <c r="AV48" s="1215"/>
      <c r="AW48" s="1215"/>
      <c r="AX48" s="1215"/>
      <c r="AY48" s="1215"/>
      <c r="AZ48" s="1215"/>
      <c r="BA48" s="1215"/>
      <c r="BB48" s="1215"/>
      <c r="BC48" s="1215"/>
      <c r="BD48" s="1215"/>
      <c r="BE48" s="1215"/>
      <c r="BF48" s="1215"/>
      <c r="BG48" s="1215"/>
      <c r="BH48" s="1215"/>
      <c r="BI48" s="1215"/>
      <c r="BJ48" s="1215"/>
      <c r="BK48" s="1215"/>
      <c r="BL48" s="1215"/>
      <c r="BM48" s="1215"/>
      <c r="BN48" s="1215"/>
      <c r="BO48" s="1215"/>
      <c r="BP48" s="1215"/>
      <c r="BQ48" s="1215"/>
      <c r="BR48" s="1215"/>
      <c r="BS48" s="1215"/>
      <c r="BT48" s="1215"/>
      <c r="BU48" s="1215"/>
      <c r="BV48" s="1215"/>
      <c r="BW48" s="1215"/>
      <c r="BX48" s="1215"/>
      <c r="BY48" s="1215"/>
      <c r="BZ48" s="1215"/>
      <c r="CA48" s="1215"/>
      <c r="CB48" s="1215"/>
      <c r="CC48" s="1215"/>
      <c r="CD48" s="1215"/>
      <c r="CE48" s="1215"/>
      <c r="CF48" s="1215"/>
      <c r="CG48" s="1215"/>
      <c r="CH48" s="1215"/>
      <c r="CI48" s="1215"/>
      <c r="CJ48" s="1215"/>
      <c r="CK48" s="1215"/>
      <c r="CL48" s="1215"/>
      <c r="CM48" s="1215"/>
      <c r="CN48" s="1215"/>
      <c r="CO48" s="1215"/>
      <c r="CP48" s="1215"/>
      <c r="CQ48" s="1215"/>
      <c r="CR48" s="1215"/>
      <c r="CS48" s="1215"/>
      <c r="CT48" s="1215"/>
      <c r="CU48" s="1215"/>
      <c r="CV48" s="1215"/>
      <c r="CW48" s="1215"/>
      <c r="CX48" s="1215"/>
      <c r="CY48" s="1215"/>
      <c r="CZ48" s="1215"/>
      <c r="DA48" s="1215"/>
      <c r="DB48" s="1215"/>
      <c r="DC48" s="1215"/>
      <c r="DD48" s="1215"/>
      <c r="DE48" s="1215"/>
      <c r="DF48" s="1215"/>
      <c r="DG48" s="1215"/>
      <c r="DH48" s="1215"/>
      <c r="DI48" s="1215"/>
      <c r="DJ48" s="1215"/>
      <c r="DK48" s="1215"/>
      <c r="DL48" s="1215"/>
      <c r="DM48" s="1215"/>
      <c r="DN48" s="1215"/>
      <c r="DO48" s="1215"/>
      <c r="DP48" s="1215"/>
      <c r="DQ48" s="1215"/>
      <c r="DR48" s="1215"/>
      <c r="DS48" s="1215"/>
      <c r="DT48" s="1215"/>
      <c r="DU48" s="1215"/>
      <c r="DV48" s="1215"/>
      <c r="DW48" s="1215"/>
      <c r="DX48" s="1215"/>
      <c r="DY48" s="1215"/>
      <c r="DZ48" s="1215"/>
      <c r="EA48" s="1215"/>
      <c r="EB48" s="1215"/>
      <c r="EC48" s="1215"/>
      <c r="ED48" s="1215"/>
      <c r="EE48" s="1215"/>
      <c r="EF48" s="1215"/>
      <c r="EG48" s="1215"/>
      <c r="EH48" s="1215"/>
      <c r="EI48" s="1215"/>
      <c r="EJ48" s="1215"/>
      <c r="EK48" s="1215"/>
      <c r="EL48" s="1215"/>
      <c r="EM48" s="1215"/>
      <c r="EN48" s="1215"/>
      <c r="EO48" s="1215"/>
      <c r="EP48" s="1215"/>
      <c r="EQ48" s="1215"/>
      <c r="ER48" s="1215"/>
      <c r="ES48" s="1215"/>
      <c r="ET48" s="1215"/>
      <c r="EU48" s="1215"/>
      <c r="EV48" s="1215"/>
      <c r="EW48" s="1215"/>
      <c r="EX48" s="1215"/>
      <c r="EY48" s="1215"/>
      <c r="EZ48" s="1215"/>
      <c r="FA48" s="1215"/>
      <c r="FB48" s="1215"/>
      <c r="FC48" s="1215"/>
      <c r="FD48" s="1215"/>
      <c r="FE48" s="1215"/>
      <c r="FF48" s="1215"/>
      <c r="FG48" s="1215"/>
      <c r="FH48" s="1215"/>
      <c r="FI48" s="1215"/>
      <c r="FJ48" s="1215"/>
      <c r="FK48" s="1215"/>
      <c r="FL48" s="1215"/>
      <c r="FM48" s="1215"/>
      <c r="FN48" s="1215"/>
      <c r="FO48" s="1215"/>
      <c r="FP48" s="1215"/>
      <c r="FQ48" s="1215"/>
      <c r="FR48" s="1215"/>
      <c r="FS48" s="1215"/>
      <c r="FT48" s="1215"/>
      <c r="FU48" s="1215"/>
      <c r="FV48" s="1215"/>
      <c r="FW48" s="1215"/>
      <c r="FX48" s="1215"/>
      <c r="FY48" s="1215"/>
      <c r="FZ48" s="1215"/>
      <c r="GA48" s="1215"/>
      <c r="GB48" s="1215"/>
      <c r="GC48" s="1215"/>
      <c r="GD48" s="1215"/>
      <c r="GE48" s="1215"/>
      <c r="GF48" s="1215"/>
      <c r="GG48" s="1215"/>
      <c r="GH48" s="1215"/>
      <c r="GI48" s="1215"/>
      <c r="GJ48" s="1215"/>
      <c r="GK48" s="1215"/>
      <c r="GL48" s="1215"/>
      <c r="GM48" s="1215"/>
      <c r="GN48" s="1215"/>
      <c r="GO48" s="1215"/>
      <c r="GP48" s="1215"/>
      <c r="GQ48" s="1215"/>
      <c r="GR48" s="1215"/>
      <c r="GS48" s="1215"/>
      <c r="GT48" s="1215"/>
      <c r="GU48" s="1215"/>
      <c r="GV48" s="1215"/>
      <c r="GW48" s="1215"/>
      <c r="GX48" s="1215"/>
      <c r="GY48" s="1215"/>
      <c r="GZ48" s="1215"/>
      <c r="HA48" s="1215"/>
      <c r="HB48" s="1215"/>
      <c r="HC48" s="1215"/>
      <c r="HD48" s="1215"/>
      <c r="HE48" s="1215"/>
      <c r="HF48" s="1215"/>
      <c r="HG48" s="1215"/>
      <c r="HH48" s="1215"/>
      <c r="HI48" s="1215"/>
      <c r="HJ48" s="1215"/>
      <c r="HK48" s="1215"/>
      <c r="HL48" s="1215"/>
      <c r="HM48" s="1215"/>
      <c r="HN48" s="1215"/>
      <c r="HO48" s="1215"/>
      <c r="HP48" s="1215"/>
      <c r="HQ48" s="1215"/>
      <c r="HR48" s="1215"/>
      <c r="HS48" s="1215"/>
      <c r="HT48" s="1215"/>
      <c r="HU48" s="1215"/>
      <c r="HV48" s="1215"/>
      <c r="HW48" s="1215"/>
      <c r="HX48" s="1215"/>
      <c r="HY48" s="1215"/>
      <c r="HZ48" s="1215"/>
      <c r="IA48" s="1215"/>
      <c r="IB48" s="1215"/>
      <c r="IC48" s="1215"/>
      <c r="ID48" s="1215"/>
      <c r="IE48" s="1215"/>
      <c r="IF48" s="1215"/>
      <c r="IG48" s="1215"/>
      <c r="IH48" s="1215"/>
      <c r="II48" s="1215"/>
      <c r="IJ48" s="1215"/>
      <c r="IK48" s="1215"/>
      <c r="IL48" s="1215"/>
      <c r="IM48" s="1215"/>
      <c r="IN48" s="1215"/>
    </row>
    <row r="49" spans="1:18" ht="13.5" customHeight="1">
      <c r="A49" s="4"/>
      <c r="B49" s="8"/>
      <c r="C49" s="56" t="s">
        <v>488</v>
      </c>
      <c r="D49" s="5"/>
      <c r="E49" s="5"/>
      <c r="F49" s="5"/>
      <c r="G49" s="5"/>
      <c r="H49" s="5"/>
      <c r="I49" s="5"/>
      <c r="J49" s="5"/>
      <c r="K49" s="5"/>
      <c r="L49" s="5"/>
      <c r="M49" s="5"/>
      <c r="N49" s="5"/>
      <c r="O49" s="5"/>
      <c r="P49" s="5"/>
      <c r="Q49" s="21"/>
      <c r="R49" s="4"/>
    </row>
    <row r="50" spans="1:18">
      <c r="A50" s="4"/>
      <c r="B50" s="4"/>
      <c r="C50" s="4"/>
      <c r="D50" s="424"/>
      <c r="E50" s="8"/>
      <c r="F50" s="8"/>
      <c r="G50" s="8"/>
      <c r="H50" s="8"/>
      <c r="I50" s="8"/>
      <c r="J50" s="8"/>
      <c r="K50" s="8"/>
      <c r="L50" s="8"/>
      <c r="M50" s="94"/>
      <c r="N50" s="94"/>
      <c r="O50" s="94"/>
      <c r="P50" s="608" t="s">
        <v>516</v>
      </c>
      <c r="Q50" s="973">
        <v>15</v>
      </c>
      <c r="R50" s="4"/>
    </row>
    <row r="56" spans="1:18">
      <c r="B56" s="12"/>
    </row>
    <row r="61" spans="1:18" ht="8.25" customHeight="1"/>
    <row r="63" spans="1:18" ht="9" customHeight="1">
      <c r="Q63" s="9"/>
    </row>
    <row r="64" spans="1:18" ht="8.25" customHeight="1">
      <c r="F64" s="1402"/>
      <c r="G64" s="1402"/>
      <c r="H64" s="1402"/>
      <c r="I64" s="1402"/>
      <c r="J64" s="1402"/>
      <c r="K64" s="1402"/>
      <c r="L64" s="1402"/>
      <c r="M64" s="1402"/>
      <c r="N64" s="1402"/>
      <c r="O64" s="1402"/>
      <c r="P64" s="1402"/>
      <c r="Q64" s="1402"/>
    </row>
    <row r="65" ht="9.75" customHeight="1"/>
    <row r="70" ht="4.5" customHeight="1"/>
    <row r="79" ht="10.5" customHeight="1"/>
    <row r="80" ht="10.5" customHeight="1"/>
    <row r="81" ht="10.5" customHeight="1"/>
    <row r="82" ht="10.5" customHeight="1"/>
    <row r="83" ht="10.5" customHeight="1"/>
    <row r="84" ht="10.5" customHeight="1"/>
    <row r="85" ht="10.5" customHeight="1"/>
    <row r="86" ht="10.5" customHeight="1"/>
    <row r="87" ht="10.5" customHeight="1"/>
    <row r="88" ht="10.5" customHeight="1"/>
    <row r="89" ht="10.5" customHeight="1"/>
  </sheetData>
  <mergeCells count="20">
    <mergeCell ref="C32:D32"/>
    <mergeCell ref="C48:P48"/>
    <mergeCell ref="F64:Q64"/>
    <mergeCell ref="C9:D9"/>
    <mergeCell ref="C28:D29"/>
    <mergeCell ref="I29:P29"/>
    <mergeCell ref="I30:J30"/>
    <mergeCell ref="L30:M30"/>
    <mergeCell ref="O30:P30"/>
    <mergeCell ref="C27:P27"/>
    <mergeCell ref="B1:D1"/>
    <mergeCell ref="F7:G7"/>
    <mergeCell ref="I7:J7"/>
    <mergeCell ref="L7:M7"/>
    <mergeCell ref="O7:P7"/>
    <mergeCell ref="B2:D2"/>
    <mergeCell ref="C5:D6"/>
    <mergeCell ref="F6:M6"/>
    <mergeCell ref="O6:P6"/>
    <mergeCell ref="C4:P4"/>
  </mergeCells>
  <printOptions horizontalCentered="1"/>
  <pageMargins left="0" right="0" top="0.19685039370078741" bottom="0.19685039370078741" header="0" footer="0"/>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sheetPr>
    <tabColor theme="7"/>
  </sheetPr>
  <dimension ref="A1:AH95"/>
  <sheetViews>
    <sheetView zoomScale="120" zoomScaleNormal="120" workbookViewId="0"/>
  </sheetViews>
  <sheetFormatPr defaultRowHeight="12.75"/>
  <cols>
    <col min="1" max="1" width="1" style="138" customWidth="1"/>
    <col min="2" max="2" width="2.5703125" style="138" customWidth="1"/>
    <col min="3" max="3" width="0.140625" style="138" customWidth="1"/>
    <col min="4" max="4" width="27.42578125" style="138" customWidth="1"/>
    <col min="5" max="5" width="0.140625" style="138" customWidth="1"/>
    <col min="6" max="6" width="5.42578125" style="138" customWidth="1"/>
    <col min="7" max="7" width="0.42578125" style="138" customWidth="1"/>
    <col min="8" max="8" width="5.28515625" style="138" customWidth="1"/>
    <col min="9" max="9" width="0.42578125" style="138" customWidth="1"/>
    <col min="10" max="10" width="4.42578125" style="138" customWidth="1"/>
    <col min="11" max="11" width="0.42578125" style="138" customWidth="1"/>
    <col min="12" max="12" width="5.42578125" style="138" customWidth="1"/>
    <col min="13" max="13" width="0.28515625" style="138" customWidth="1"/>
    <col min="14" max="14" width="5.28515625" style="138" customWidth="1"/>
    <col min="15" max="15" width="0.28515625" style="138" customWidth="1"/>
    <col min="16" max="16" width="5.28515625" style="138" customWidth="1"/>
    <col min="17" max="17" width="0.28515625" style="138" customWidth="1"/>
    <col min="18" max="18" width="4.5703125" style="138" customWidth="1"/>
    <col min="19" max="19" width="0.28515625" style="138" customWidth="1"/>
    <col min="20" max="20" width="4.5703125" style="138" customWidth="1"/>
    <col min="21" max="21" width="0.28515625" style="138" customWidth="1"/>
    <col min="22" max="22" width="4.85546875" style="138" customWidth="1"/>
    <col min="23" max="23" width="0.5703125" style="138" customWidth="1"/>
    <col min="24" max="24" width="4.28515625" style="138" customWidth="1"/>
    <col min="25" max="25" width="0.28515625" style="138" customWidth="1"/>
    <col min="26" max="26" width="4.42578125" style="138" customWidth="1"/>
    <col min="27" max="27" width="0.42578125" style="1" customWidth="1"/>
    <col min="28" max="28" width="5.28515625" style="138" customWidth="1"/>
    <col min="29" max="29" width="0.28515625" style="138" customWidth="1"/>
    <col min="30" max="30" width="4" style="138" customWidth="1"/>
    <col min="31" max="31" width="2.5703125" style="138" customWidth="1"/>
    <col min="32" max="32" width="1" style="138" customWidth="1"/>
    <col min="33" max="45" width="5.5703125" style="138" customWidth="1"/>
    <col min="46" max="16384" width="9.140625" style="138"/>
  </cols>
  <sheetData>
    <row r="1" spans="1:32" ht="13.5" customHeight="1">
      <c r="A1" s="4"/>
      <c r="B1" s="1"/>
      <c r="C1" s="1608" t="s">
        <v>35</v>
      </c>
      <c r="D1" s="1608"/>
      <c r="E1" s="1608"/>
      <c r="F1" s="1608"/>
      <c r="G1" s="1608"/>
      <c r="H1" s="1608"/>
      <c r="I1" s="1608"/>
      <c r="J1" s="8"/>
      <c r="K1" s="8"/>
      <c r="L1" s="8"/>
      <c r="M1" s="8"/>
      <c r="N1" s="8"/>
      <c r="O1" s="8"/>
      <c r="P1" s="1437" t="s">
        <v>738</v>
      </c>
      <c r="Q1" s="1437"/>
      <c r="R1" s="1437"/>
      <c r="S1" s="1437"/>
      <c r="T1" s="1437"/>
      <c r="U1" s="1437"/>
      <c r="V1" s="1437"/>
      <c r="W1" s="1437"/>
      <c r="X1" s="1437"/>
      <c r="Y1" s="1437"/>
      <c r="Z1" s="1437"/>
      <c r="AA1" s="1437"/>
      <c r="AB1" s="1437"/>
      <c r="AC1" s="1437"/>
      <c r="AD1" s="1437"/>
      <c r="AE1" s="778"/>
      <c r="AF1" s="4"/>
    </row>
    <row r="2" spans="1:32" ht="6" customHeight="1">
      <c r="A2" s="4"/>
      <c r="B2" s="848"/>
      <c r="C2" s="837"/>
      <c r="D2" s="837"/>
      <c r="E2" s="837"/>
      <c r="F2" s="840"/>
      <c r="G2" s="840"/>
      <c r="H2" s="840"/>
      <c r="I2" s="840"/>
      <c r="J2" s="840"/>
      <c r="K2" s="840"/>
      <c r="L2" s="840"/>
      <c r="M2" s="840"/>
      <c r="N2" s="840"/>
      <c r="O2" s="840"/>
      <c r="P2" s="840"/>
      <c r="Q2" s="840"/>
      <c r="R2" s="840"/>
      <c r="S2" s="840"/>
      <c r="T2" s="840"/>
      <c r="U2" s="840"/>
      <c r="V2" s="840"/>
      <c r="W2" s="840"/>
      <c r="X2" s="840"/>
      <c r="Y2" s="840"/>
      <c r="Z2" s="840"/>
      <c r="AA2" s="840"/>
      <c r="AB2" s="840"/>
      <c r="AC2" s="840"/>
      <c r="AD2" s="840"/>
      <c r="AE2" s="8"/>
      <c r="AF2" s="8"/>
    </row>
    <row r="3" spans="1:32" ht="11.25" customHeight="1" thickBot="1">
      <c r="A3" s="4"/>
      <c r="B3" s="851"/>
      <c r="C3" s="22"/>
      <c r="D3" s="22"/>
      <c r="E3" s="22"/>
      <c r="F3" s="8"/>
      <c r="G3" s="8"/>
      <c r="H3" s="8"/>
      <c r="I3" s="8"/>
      <c r="J3" s="8"/>
      <c r="K3" s="8"/>
      <c r="L3" s="8"/>
      <c r="M3" s="8"/>
      <c r="N3" s="8"/>
      <c r="O3" s="8"/>
      <c r="P3" s="668"/>
      <c r="Q3" s="668"/>
      <c r="R3" s="668"/>
      <c r="S3" s="668"/>
      <c r="T3" s="668"/>
      <c r="U3" s="668"/>
      <c r="V3" s="668"/>
      <c r="W3" s="668"/>
      <c r="X3" s="668"/>
      <c r="Y3" s="668"/>
      <c r="Z3" s="668"/>
      <c r="AA3" s="668"/>
      <c r="AB3" s="668"/>
      <c r="AC3" s="668"/>
      <c r="AD3" s="668" t="s">
        <v>79</v>
      </c>
      <c r="AE3" s="8"/>
      <c r="AF3" s="8"/>
    </row>
    <row r="4" spans="1:32" ht="13.5" customHeight="1" thickBot="1">
      <c r="A4" s="4"/>
      <c r="B4" s="851"/>
      <c r="C4" s="1604" t="s">
        <v>167</v>
      </c>
      <c r="D4" s="1605"/>
      <c r="E4" s="1605"/>
      <c r="F4" s="1605"/>
      <c r="G4" s="1605"/>
      <c r="H4" s="1605"/>
      <c r="I4" s="1605"/>
      <c r="J4" s="1605"/>
      <c r="K4" s="1605"/>
      <c r="L4" s="1605"/>
      <c r="M4" s="1605"/>
      <c r="N4" s="1605"/>
      <c r="O4" s="1605"/>
      <c r="P4" s="1605"/>
      <c r="Q4" s="1605"/>
      <c r="R4" s="1605"/>
      <c r="S4" s="1605"/>
      <c r="T4" s="1605"/>
      <c r="U4" s="1605"/>
      <c r="V4" s="1605"/>
      <c r="W4" s="1605"/>
      <c r="X4" s="1605"/>
      <c r="Y4" s="1605"/>
      <c r="Z4" s="1605"/>
      <c r="AA4" s="1605"/>
      <c r="AB4" s="1605"/>
      <c r="AC4" s="1605"/>
      <c r="AD4" s="1606"/>
      <c r="AE4" s="8"/>
      <c r="AF4" s="8"/>
    </row>
    <row r="5" spans="1:32" ht="3.75" customHeight="1">
      <c r="A5" s="4"/>
      <c r="B5" s="851"/>
      <c r="C5" s="22"/>
      <c r="D5" s="22"/>
      <c r="E5" s="22"/>
      <c r="F5" s="8"/>
      <c r="G5" s="8"/>
      <c r="H5" s="8"/>
      <c r="I5" s="8"/>
      <c r="J5" s="799"/>
      <c r="K5" s="799"/>
      <c r="L5" s="8"/>
      <c r="M5" s="8"/>
      <c r="N5" s="8"/>
      <c r="O5" s="8"/>
      <c r="P5" s="532"/>
      <c r="Q5" s="532"/>
      <c r="R5" s="532"/>
      <c r="S5" s="532"/>
      <c r="T5" s="532"/>
      <c r="U5" s="532"/>
      <c r="V5" s="532"/>
      <c r="W5" s="532"/>
      <c r="X5" s="532"/>
      <c r="Y5" s="532"/>
      <c r="Z5" s="532"/>
      <c r="AA5" s="532"/>
      <c r="AB5" s="532"/>
      <c r="AC5" s="532"/>
      <c r="AD5" s="532"/>
      <c r="AE5" s="8"/>
      <c r="AF5" s="8"/>
    </row>
    <row r="6" spans="1:32" ht="13.5" customHeight="1">
      <c r="A6" s="4"/>
      <c r="B6" s="851"/>
      <c r="C6" s="1601" t="s">
        <v>166</v>
      </c>
      <c r="D6" s="1602"/>
      <c r="E6" s="1602"/>
      <c r="F6" s="1602"/>
      <c r="G6" s="1602"/>
      <c r="H6" s="1602"/>
      <c r="I6" s="1602"/>
      <c r="J6" s="1602"/>
      <c r="K6" s="1602"/>
      <c r="L6" s="1602"/>
      <c r="M6" s="1602"/>
      <c r="N6" s="1602"/>
      <c r="O6" s="1602"/>
      <c r="P6" s="1602"/>
      <c r="Q6" s="1602"/>
      <c r="R6" s="1602"/>
      <c r="S6" s="1602"/>
      <c r="T6" s="1602"/>
      <c r="U6" s="1602"/>
      <c r="V6" s="1602"/>
      <c r="W6" s="1602"/>
      <c r="X6" s="1602"/>
      <c r="Y6" s="1602"/>
      <c r="Z6" s="1602"/>
      <c r="AA6" s="1602"/>
      <c r="AB6" s="1602"/>
      <c r="AC6" s="1602"/>
      <c r="AD6" s="1603"/>
      <c r="AE6" s="8"/>
      <c r="AF6" s="8"/>
    </row>
    <row r="7" spans="1:32" ht="2.25" customHeight="1">
      <c r="A7" s="4"/>
      <c r="B7" s="851"/>
      <c r="C7" s="1495" t="s">
        <v>87</v>
      </c>
      <c r="D7" s="1495"/>
      <c r="E7" s="22"/>
      <c r="F7" s="799"/>
      <c r="G7" s="799"/>
      <c r="H7" s="799"/>
      <c r="I7" s="799"/>
      <c r="J7" s="799"/>
      <c r="K7" s="799"/>
      <c r="L7" s="799"/>
      <c r="M7" s="799"/>
      <c r="N7" s="799"/>
      <c r="O7" s="799"/>
      <c r="P7" s="1"/>
      <c r="Q7" s="799"/>
      <c r="R7" s="799"/>
      <c r="S7" s="799"/>
      <c r="T7" s="799"/>
      <c r="U7" s="799"/>
      <c r="V7" s="8"/>
      <c r="W7" s="8"/>
      <c r="X7" s="8"/>
      <c r="Y7" s="8"/>
      <c r="Z7" s="8"/>
      <c r="AA7" s="8"/>
      <c r="AB7" s="8"/>
      <c r="AC7" s="778"/>
      <c r="AD7" s="8"/>
      <c r="AE7" s="8"/>
      <c r="AF7" s="8"/>
    </row>
    <row r="8" spans="1:32" ht="11.25" customHeight="1">
      <c r="A8" s="4"/>
      <c r="B8" s="851"/>
      <c r="C8" s="1495"/>
      <c r="D8" s="1495"/>
      <c r="E8" s="810"/>
      <c r="F8" s="1476">
        <v>2012</v>
      </c>
      <c r="G8" s="1476"/>
      <c r="H8" s="1476"/>
      <c r="I8" s="1476"/>
      <c r="J8" s="1476"/>
      <c r="K8" s="1476"/>
      <c r="L8" s="1476"/>
      <c r="M8" s="1476"/>
      <c r="N8" s="1476"/>
      <c r="O8" s="1476"/>
      <c r="P8" s="1476"/>
      <c r="Q8" s="1476"/>
      <c r="R8" s="1476"/>
      <c r="S8" s="1476"/>
      <c r="T8" s="1476"/>
      <c r="U8" s="1476"/>
      <c r="V8" s="1476"/>
      <c r="W8" s="1476"/>
      <c r="X8" s="1476"/>
      <c r="Y8" s="1476"/>
      <c r="Z8" s="1476"/>
      <c r="AA8" s="778">
        <v>2013</v>
      </c>
      <c r="AB8" s="1476">
        <v>2013</v>
      </c>
      <c r="AC8" s="1476"/>
      <c r="AD8" s="1476"/>
      <c r="AE8" s="8"/>
      <c r="AF8" s="8"/>
    </row>
    <row r="9" spans="1:32" ht="10.5" customHeight="1">
      <c r="A9" s="4"/>
      <c r="B9" s="851"/>
      <c r="C9" s="810"/>
      <c r="D9" s="810"/>
      <c r="E9" s="810"/>
      <c r="F9" s="789" t="s">
        <v>129</v>
      </c>
      <c r="G9" s="5"/>
      <c r="H9" s="789" t="s">
        <v>128</v>
      </c>
      <c r="I9" s="5"/>
      <c r="J9" s="789" t="s">
        <v>127</v>
      </c>
      <c r="K9" s="5"/>
      <c r="L9" s="789" t="s">
        <v>126</v>
      </c>
      <c r="M9" s="5"/>
      <c r="N9" s="789" t="s">
        <v>125</v>
      </c>
      <c r="O9" s="5"/>
      <c r="P9" s="789" t="s">
        <v>124</v>
      </c>
      <c r="Q9" s="5"/>
      <c r="R9" s="789" t="s">
        <v>123</v>
      </c>
      <c r="S9" s="5"/>
      <c r="T9" s="789" t="s">
        <v>122</v>
      </c>
      <c r="U9" s="5"/>
      <c r="V9" s="789" t="s">
        <v>121</v>
      </c>
      <c r="W9" s="5"/>
      <c r="X9" s="789" t="s">
        <v>120</v>
      </c>
      <c r="Y9" s="5"/>
      <c r="Z9" s="789" t="s">
        <v>119</v>
      </c>
      <c r="AA9" s="5"/>
      <c r="AB9" s="789" t="s">
        <v>118</v>
      </c>
      <c r="AC9" s="5"/>
      <c r="AD9" s="789" t="s">
        <v>129</v>
      </c>
      <c r="AE9" s="5"/>
      <c r="AF9" s="8"/>
    </row>
    <row r="10" spans="1:32" s="294" customFormat="1" ht="12.75" customHeight="1">
      <c r="A10" s="292"/>
      <c r="B10" s="982"/>
      <c r="C10" s="1471" t="s">
        <v>133</v>
      </c>
      <c r="D10" s="1471"/>
      <c r="E10" s="864"/>
      <c r="F10" s="1008">
        <v>6</v>
      </c>
      <c r="G10" s="1010">
        <v>0</v>
      </c>
      <c r="H10" s="1008">
        <v>3</v>
      </c>
      <c r="I10" s="1010">
        <v>0</v>
      </c>
      <c r="J10" s="1008">
        <v>9</v>
      </c>
      <c r="K10" s="818"/>
      <c r="L10" s="1008">
        <v>22</v>
      </c>
      <c r="M10" s="818"/>
      <c r="N10" s="1008">
        <v>8</v>
      </c>
      <c r="O10" s="818"/>
      <c r="P10" s="1008">
        <v>12</v>
      </c>
      <c r="Q10" s="818"/>
      <c r="R10" s="1008">
        <v>15</v>
      </c>
      <c r="S10" s="818"/>
      <c r="T10" s="1008">
        <v>7</v>
      </c>
      <c r="U10" s="818"/>
      <c r="V10" s="1008">
        <v>6</v>
      </c>
      <c r="W10" s="818"/>
      <c r="X10" s="1008">
        <v>2</v>
      </c>
      <c r="Y10" s="818"/>
      <c r="Z10" s="1008">
        <v>5</v>
      </c>
      <c r="AA10" s="818"/>
      <c r="AB10" s="1008">
        <v>7</v>
      </c>
      <c r="AC10" s="818"/>
      <c r="AD10" s="1008">
        <v>5</v>
      </c>
      <c r="AE10" s="5"/>
      <c r="AF10" s="293"/>
    </row>
    <row r="11" spans="1:32" s="30" customFormat="1" ht="11.25" customHeight="1">
      <c r="A11" s="312"/>
      <c r="B11" s="854"/>
      <c r="C11" s="313"/>
      <c r="D11" s="801" t="s">
        <v>406</v>
      </c>
      <c r="E11" s="313"/>
      <c r="F11" s="533">
        <v>2</v>
      </c>
      <c r="G11" s="5"/>
      <c r="H11" s="533">
        <v>1</v>
      </c>
      <c r="I11" s="5"/>
      <c r="J11" s="533">
        <v>2</v>
      </c>
      <c r="K11" s="5"/>
      <c r="L11" s="533">
        <v>4</v>
      </c>
      <c r="M11" s="5"/>
      <c r="N11" s="533">
        <v>4</v>
      </c>
      <c r="O11" s="5"/>
      <c r="P11" s="533">
        <v>3</v>
      </c>
      <c r="Q11" s="5"/>
      <c r="R11" s="533">
        <v>7</v>
      </c>
      <c r="S11" s="5"/>
      <c r="T11" s="533">
        <v>3</v>
      </c>
      <c r="U11" s="5"/>
      <c r="V11" s="533">
        <v>1</v>
      </c>
      <c r="W11" s="5"/>
      <c r="X11" s="533">
        <v>1</v>
      </c>
      <c r="Y11" s="5"/>
      <c r="Z11" s="533">
        <v>4</v>
      </c>
      <c r="AA11" s="5"/>
      <c r="AB11" s="533">
        <v>2</v>
      </c>
      <c r="AC11" s="5"/>
      <c r="AD11" s="533">
        <v>2</v>
      </c>
      <c r="AE11" s="5"/>
      <c r="AF11" s="22"/>
    </row>
    <row r="12" spans="1:32" s="30" customFormat="1" ht="11.25" customHeight="1">
      <c r="A12" s="312"/>
      <c r="B12" s="854"/>
      <c r="C12" s="313"/>
      <c r="D12" s="801" t="s">
        <v>407</v>
      </c>
      <c r="E12" s="313"/>
      <c r="F12" s="533">
        <v>2</v>
      </c>
      <c r="G12" s="5"/>
      <c r="H12" s="533" t="s">
        <v>9</v>
      </c>
      <c r="I12" s="5"/>
      <c r="J12" s="533">
        <v>1</v>
      </c>
      <c r="K12" s="5"/>
      <c r="L12" s="533">
        <v>2</v>
      </c>
      <c r="M12" s="5"/>
      <c r="N12" s="533">
        <v>1</v>
      </c>
      <c r="O12" s="5"/>
      <c r="P12" s="533">
        <v>1</v>
      </c>
      <c r="Q12" s="5"/>
      <c r="R12" s="533">
        <v>1</v>
      </c>
      <c r="S12" s="5"/>
      <c r="T12" s="533" t="s">
        <v>9</v>
      </c>
      <c r="U12" s="5"/>
      <c r="V12" s="533">
        <v>1</v>
      </c>
      <c r="W12" s="5"/>
      <c r="X12" s="533">
        <v>1</v>
      </c>
      <c r="Y12" s="5"/>
      <c r="Z12" s="533" t="s">
        <v>9</v>
      </c>
      <c r="AA12" s="5"/>
      <c r="AB12" s="533">
        <v>2</v>
      </c>
      <c r="AC12" s="5"/>
      <c r="AD12" s="533" t="s">
        <v>9</v>
      </c>
      <c r="AE12" s="5"/>
      <c r="AF12" s="22"/>
    </row>
    <row r="13" spans="1:32" s="30" customFormat="1" ht="11.25" customHeight="1">
      <c r="A13" s="312"/>
      <c r="B13" s="854"/>
      <c r="C13" s="313"/>
      <c r="D13" s="801" t="s">
        <v>408</v>
      </c>
      <c r="E13" s="313"/>
      <c r="F13" s="533">
        <v>2</v>
      </c>
      <c r="G13" s="5"/>
      <c r="H13" s="533">
        <v>2</v>
      </c>
      <c r="I13" s="5"/>
      <c r="J13" s="533">
        <v>6</v>
      </c>
      <c r="K13" s="5"/>
      <c r="L13" s="533">
        <v>4</v>
      </c>
      <c r="M13" s="5"/>
      <c r="N13" s="533">
        <v>2</v>
      </c>
      <c r="O13" s="5"/>
      <c r="P13" s="533">
        <v>7</v>
      </c>
      <c r="Q13" s="5"/>
      <c r="R13" s="533">
        <v>6</v>
      </c>
      <c r="S13" s="5"/>
      <c r="T13" s="533">
        <v>2</v>
      </c>
      <c r="U13" s="5"/>
      <c r="V13" s="533">
        <v>4</v>
      </c>
      <c r="W13" s="5"/>
      <c r="X13" s="533" t="s">
        <v>9</v>
      </c>
      <c r="Y13" s="5"/>
      <c r="Z13" s="533">
        <v>1</v>
      </c>
      <c r="AA13" s="5"/>
      <c r="AB13" s="533">
        <v>3</v>
      </c>
      <c r="AC13" s="5"/>
      <c r="AD13" s="533">
        <v>3</v>
      </c>
      <c r="AE13" s="5"/>
      <c r="AF13" s="22"/>
    </row>
    <row r="14" spans="1:32" s="30" customFormat="1" ht="11.25" customHeight="1">
      <c r="A14" s="312"/>
      <c r="B14" s="854"/>
      <c r="C14" s="313"/>
      <c r="D14" s="801" t="s">
        <v>409</v>
      </c>
      <c r="E14" s="313"/>
      <c r="F14" s="534" t="s">
        <v>9</v>
      </c>
      <c r="G14" s="5"/>
      <c r="H14" s="534" t="s">
        <v>9</v>
      </c>
      <c r="I14" s="5"/>
      <c r="J14" s="534" t="s">
        <v>9</v>
      </c>
      <c r="K14" s="5"/>
      <c r="L14" s="534" t="s">
        <v>9</v>
      </c>
      <c r="M14" s="5"/>
      <c r="N14" s="534" t="s">
        <v>9</v>
      </c>
      <c r="O14" s="5"/>
      <c r="P14" s="534" t="s">
        <v>9</v>
      </c>
      <c r="Q14" s="5"/>
      <c r="R14" s="534" t="s">
        <v>9</v>
      </c>
      <c r="S14" s="5"/>
      <c r="T14" s="533">
        <v>2</v>
      </c>
      <c r="U14" s="5"/>
      <c r="V14" s="533" t="s">
        <v>9</v>
      </c>
      <c r="W14" s="5"/>
      <c r="X14" s="533" t="s">
        <v>9</v>
      </c>
      <c r="Y14" s="5"/>
      <c r="Z14" s="533" t="s">
        <v>9</v>
      </c>
      <c r="AA14" s="5"/>
      <c r="AB14" s="533" t="s">
        <v>9</v>
      </c>
      <c r="AC14" s="5"/>
      <c r="AD14" s="533" t="s">
        <v>9</v>
      </c>
      <c r="AE14" s="5"/>
      <c r="AF14" s="22"/>
    </row>
    <row r="15" spans="1:32" s="30" customFormat="1" ht="11.25" customHeight="1">
      <c r="A15" s="312"/>
      <c r="B15" s="854"/>
      <c r="C15" s="313"/>
      <c r="D15" s="801" t="s">
        <v>410</v>
      </c>
      <c r="E15" s="313"/>
      <c r="F15" s="533" t="s">
        <v>9</v>
      </c>
      <c r="G15" s="810"/>
      <c r="H15" s="533" t="s">
        <v>9</v>
      </c>
      <c r="I15" s="810"/>
      <c r="J15" s="533" t="s">
        <v>9</v>
      </c>
      <c r="K15" s="810"/>
      <c r="L15" s="533" t="s">
        <v>9</v>
      </c>
      <c r="M15" s="810"/>
      <c r="N15" s="533">
        <v>1</v>
      </c>
      <c r="O15" s="810"/>
      <c r="P15" s="533" t="s">
        <v>9</v>
      </c>
      <c r="Q15" s="810"/>
      <c r="R15" s="533" t="s">
        <v>9</v>
      </c>
      <c r="S15" s="810"/>
      <c r="T15" s="533" t="s">
        <v>9</v>
      </c>
      <c r="U15" s="810"/>
      <c r="V15" s="533" t="s">
        <v>9</v>
      </c>
      <c r="W15" s="810"/>
      <c r="X15" s="533" t="s">
        <v>9</v>
      </c>
      <c r="Y15" s="810"/>
      <c r="Z15" s="533" t="s">
        <v>9</v>
      </c>
      <c r="AA15" s="810"/>
      <c r="AB15" s="533" t="s">
        <v>9</v>
      </c>
      <c r="AC15" s="810"/>
      <c r="AD15" s="533" t="s">
        <v>9</v>
      </c>
      <c r="AE15" s="720"/>
      <c r="AF15" s="22"/>
    </row>
    <row r="16" spans="1:32" s="30" customFormat="1" ht="11.25" customHeight="1">
      <c r="A16" s="312"/>
      <c r="B16" s="854"/>
      <c r="C16" s="313"/>
      <c r="D16" s="801" t="s">
        <v>411</v>
      </c>
      <c r="E16" s="313"/>
      <c r="F16" s="533" t="s">
        <v>9</v>
      </c>
      <c r="G16" s="810"/>
      <c r="H16" s="533" t="s">
        <v>9</v>
      </c>
      <c r="I16" s="810"/>
      <c r="J16" s="533" t="s">
        <v>9</v>
      </c>
      <c r="K16" s="810"/>
      <c r="L16" s="533" t="s">
        <v>9</v>
      </c>
      <c r="M16" s="810"/>
      <c r="N16" s="533" t="s">
        <v>9</v>
      </c>
      <c r="O16" s="810"/>
      <c r="P16" s="533">
        <v>1</v>
      </c>
      <c r="Q16" s="810"/>
      <c r="R16" s="533" t="s">
        <v>9</v>
      </c>
      <c r="S16" s="810"/>
      <c r="T16" s="533" t="s">
        <v>9</v>
      </c>
      <c r="U16" s="810"/>
      <c r="V16" s="533" t="s">
        <v>9</v>
      </c>
      <c r="W16" s="810"/>
      <c r="X16" s="533" t="s">
        <v>9</v>
      </c>
      <c r="Y16" s="810"/>
      <c r="Z16" s="533" t="s">
        <v>9</v>
      </c>
      <c r="AA16" s="810"/>
      <c r="AB16" s="533" t="s">
        <v>9</v>
      </c>
      <c r="AC16" s="810"/>
      <c r="AD16" s="533" t="s">
        <v>9</v>
      </c>
      <c r="AE16" s="720"/>
      <c r="AF16" s="22"/>
    </row>
    <row r="17" spans="1:34" s="30" customFormat="1" ht="11.25" customHeight="1">
      <c r="A17" s="312"/>
      <c r="B17" s="854"/>
      <c r="C17" s="313"/>
      <c r="D17" s="535" t="s">
        <v>412</v>
      </c>
      <c r="E17" s="536"/>
      <c r="F17" s="533" t="s">
        <v>9</v>
      </c>
      <c r="G17" s="306"/>
      <c r="H17" s="533" t="s">
        <v>9</v>
      </c>
      <c r="I17" s="306"/>
      <c r="J17" s="533" t="s">
        <v>9</v>
      </c>
      <c r="K17" s="306"/>
      <c r="L17" s="533">
        <v>12</v>
      </c>
      <c r="M17" s="306"/>
      <c r="N17" s="533" t="s">
        <v>9</v>
      </c>
      <c r="O17" s="306"/>
      <c r="P17" s="533" t="s">
        <v>9</v>
      </c>
      <c r="Q17" s="306"/>
      <c r="R17" s="533" t="s">
        <v>9</v>
      </c>
      <c r="S17" s="306"/>
      <c r="T17" s="533" t="s">
        <v>9</v>
      </c>
      <c r="U17" s="306"/>
      <c r="V17" s="533" t="s">
        <v>9</v>
      </c>
      <c r="W17" s="306"/>
      <c r="X17" s="533" t="s">
        <v>9</v>
      </c>
      <c r="Y17" s="306"/>
      <c r="Z17" s="533" t="s">
        <v>9</v>
      </c>
      <c r="AA17" s="306"/>
      <c r="AB17" s="533" t="s">
        <v>9</v>
      </c>
      <c r="AC17" s="306"/>
      <c r="AD17" s="533" t="s">
        <v>9</v>
      </c>
      <c r="AE17" s="306"/>
      <c r="AF17" s="22"/>
    </row>
    <row r="18" spans="1:34" s="294" customFormat="1" ht="12.75" customHeight="1">
      <c r="A18" s="537"/>
      <c r="B18" s="1006"/>
      <c r="C18" s="864" t="s">
        <v>655</v>
      </c>
      <c r="D18" s="1007"/>
      <c r="E18" s="1007"/>
      <c r="F18" s="1008">
        <v>3</v>
      </c>
      <c r="G18" s="818"/>
      <c r="H18" s="1008">
        <v>3</v>
      </c>
      <c r="I18" s="818"/>
      <c r="J18" s="1008">
        <v>6</v>
      </c>
      <c r="K18" s="818"/>
      <c r="L18" s="1008">
        <v>7</v>
      </c>
      <c r="M18" s="818"/>
      <c r="N18" s="1008">
        <v>3</v>
      </c>
      <c r="O18" s="818"/>
      <c r="P18" s="1008">
        <v>6</v>
      </c>
      <c r="Q18" s="818"/>
      <c r="R18" s="1008">
        <v>6</v>
      </c>
      <c r="S18" s="818"/>
      <c r="T18" s="1008">
        <v>3</v>
      </c>
      <c r="U18" s="818"/>
      <c r="V18" s="1008">
        <v>3</v>
      </c>
      <c r="W18" s="818"/>
      <c r="X18" s="1008">
        <v>1</v>
      </c>
      <c r="Y18" s="818"/>
      <c r="Z18" s="1008">
        <v>2</v>
      </c>
      <c r="AA18" s="818"/>
      <c r="AB18" s="1008">
        <v>7</v>
      </c>
      <c r="AC18" s="818"/>
      <c r="AD18" s="1008">
        <v>1</v>
      </c>
      <c r="AE18" s="5"/>
      <c r="AF18" s="293"/>
    </row>
    <row r="19" spans="1:34" s="539" customFormat="1" ht="13.5" customHeight="1">
      <c r="A19" s="538"/>
      <c r="B19" s="1009"/>
      <c r="C19" s="864" t="s">
        <v>656</v>
      </c>
      <c r="D19" s="864"/>
      <c r="E19" s="864"/>
      <c r="F19" s="1004">
        <v>109065</v>
      </c>
      <c r="G19" s="818"/>
      <c r="H19" s="1004">
        <v>1099</v>
      </c>
      <c r="I19" s="818"/>
      <c r="J19" s="1004">
        <v>798</v>
      </c>
      <c r="K19" s="818"/>
      <c r="L19" s="1004">
        <v>4028</v>
      </c>
      <c r="M19" s="818"/>
      <c r="N19" s="1004">
        <v>952</v>
      </c>
      <c r="O19" s="818"/>
      <c r="P19" s="1004">
        <v>77896</v>
      </c>
      <c r="Q19" s="818"/>
      <c r="R19" s="1004">
        <v>9432</v>
      </c>
      <c r="S19" s="818"/>
      <c r="T19" s="1004">
        <v>4569</v>
      </c>
      <c r="U19" s="818"/>
      <c r="V19" s="1004">
        <v>3056</v>
      </c>
      <c r="W19" s="818"/>
      <c r="X19" s="1004">
        <v>39</v>
      </c>
      <c r="Y19" s="818"/>
      <c r="Z19" s="1004">
        <v>2848</v>
      </c>
      <c r="AA19" s="818"/>
      <c r="AB19" s="1004">
        <v>120779</v>
      </c>
      <c r="AC19" s="818"/>
      <c r="AD19" s="1004">
        <v>3543</v>
      </c>
      <c r="AE19" s="5"/>
      <c r="AF19" s="56"/>
    </row>
    <row r="20" spans="1:34" ht="11.25" customHeight="1">
      <c r="A20" s="4"/>
      <c r="B20" s="851"/>
      <c r="C20" s="1607" t="s">
        <v>165</v>
      </c>
      <c r="D20" s="1607"/>
      <c r="E20" s="18"/>
      <c r="F20" s="540" t="s">
        <v>9</v>
      </c>
      <c r="G20" s="5"/>
      <c r="H20" s="540" t="s">
        <v>9</v>
      </c>
      <c r="I20" s="5"/>
      <c r="J20" s="540" t="s">
        <v>9</v>
      </c>
      <c r="K20" s="5"/>
      <c r="L20" s="540" t="s">
        <v>9</v>
      </c>
      <c r="M20" s="5"/>
      <c r="N20" s="540" t="s">
        <v>9</v>
      </c>
      <c r="O20" s="5"/>
      <c r="P20" s="540" t="s">
        <v>9</v>
      </c>
      <c r="Q20" s="5"/>
      <c r="R20" s="540" t="s">
        <v>9</v>
      </c>
      <c r="S20" s="5"/>
      <c r="T20" s="540" t="s">
        <v>9</v>
      </c>
      <c r="U20" s="5"/>
      <c r="V20" s="540" t="s">
        <v>9</v>
      </c>
      <c r="W20" s="5"/>
      <c r="X20" s="540" t="s">
        <v>9</v>
      </c>
      <c r="Y20" s="5"/>
      <c r="Z20" s="540" t="s">
        <v>9</v>
      </c>
      <c r="AA20" s="5"/>
      <c r="AB20" s="540" t="s">
        <v>9</v>
      </c>
      <c r="AC20" s="5"/>
      <c r="AD20" s="540" t="s">
        <v>9</v>
      </c>
      <c r="AE20" s="5"/>
      <c r="AF20" s="8"/>
    </row>
    <row r="21" spans="1:34" ht="11.25" customHeight="1">
      <c r="A21" s="4"/>
      <c r="B21" s="851"/>
      <c r="C21" s="1607" t="s">
        <v>164</v>
      </c>
      <c r="D21" s="1607"/>
      <c r="E21" s="18"/>
      <c r="F21" s="540" t="s">
        <v>9</v>
      </c>
      <c r="G21" s="5"/>
      <c r="H21" s="540" t="s">
        <v>9</v>
      </c>
      <c r="I21" s="5"/>
      <c r="J21" s="540" t="s">
        <v>9</v>
      </c>
      <c r="K21" s="5"/>
      <c r="L21" s="540" t="s">
        <v>9</v>
      </c>
      <c r="M21" s="5"/>
      <c r="N21" s="540" t="s">
        <v>9</v>
      </c>
      <c r="O21" s="5"/>
      <c r="P21" s="540" t="s">
        <v>9</v>
      </c>
      <c r="Q21" s="5"/>
      <c r="R21" s="540" t="s">
        <v>9</v>
      </c>
      <c r="S21" s="5"/>
      <c r="T21" s="540" t="s">
        <v>9</v>
      </c>
      <c r="U21" s="5"/>
      <c r="V21" s="540" t="s">
        <v>9</v>
      </c>
      <c r="W21" s="5"/>
      <c r="X21" s="540" t="s">
        <v>9</v>
      </c>
      <c r="Y21" s="5"/>
      <c r="Z21" s="540" t="s">
        <v>9</v>
      </c>
      <c r="AA21" s="5"/>
      <c r="AB21" s="540" t="s">
        <v>9</v>
      </c>
      <c r="AC21" s="5"/>
      <c r="AD21" s="540" t="s">
        <v>9</v>
      </c>
      <c r="AE21" s="5"/>
      <c r="AF21" s="8"/>
    </row>
    <row r="22" spans="1:34" ht="11.25" customHeight="1">
      <c r="A22" s="4"/>
      <c r="B22" s="851"/>
      <c r="C22" s="1607" t="s">
        <v>163</v>
      </c>
      <c r="D22" s="1607"/>
      <c r="E22" s="18"/>
      <c r="F22" s="540" t="s">
        <v>9</v>
      </c>
      <c r="G22" s="5"/>
      <c r="H22" s="540">
        <v>440</v>
      </c>
      <c r="I22" s="5"/>
      <c r="J22" s="540">
        <v>600</v>
      </c>
      <c r="K22" s="5"/>
      <c r="L22" s="540">
        <v>210</v>
      </c>
      <c r="M22" s="5"/>
      <c r="N22" s="540">
        <v>373</v>
      </c>
      <c r="O22" s="5"/>
      <c r="P22" s="540">
        <v>3462</v>
      </c>
      <c r="Q22" s="5"/>
      <c r="R22" s="540">
        <v>8583</v>
      </c>
      <c r="S22" s="5"/>
      <c r="T22" s="540">
        <v>4289</v>
      </c>
      <c r="U22" s="5"/>
      <c r="V22" s="540">
        <v>3046</v>
      </c>
      <c r="W22" s="5"/>
      <c r="X22" s="540" t="s">
        <v>9</v>
      </c>
      <c r="Y22" s="5"/>
      <c r="Z22" s="540" t="s">
        <v>9</v>
      </c>
      <c r="AA22" s="5"/>
      <c r="AB22" s="540">
        <v>120541</v>
      </c>
      <c r="AC22" s="5"/>
      <c r="AD22" s="540" t="s">
        <v>9</v>
      </c>
      <c r="AE22" s="5"/>
      <c r="AF22" s="8"/>
      <c r="AG22" s="65"/>
      <c r="AH22" s="65"/>
    </row>
    <row r="23" spans="1:34" ht="11.25" customHeight="1">
      <c r="A23" s="4"/>
      <c r="B23" s="851"/>
      <c r="C23" s="1607" t="s">
        <v>162</v>
      </c>
      <c r="D23" s="1607"/>
      <c r="E23" s="18"/>
      <c r="F23" s="540" t="s">
        <v>9</v>
      </c>
      <c r="G23" s="379"/>
      <c r="H23" s="540" t="s">
        <v>9</v>
      </c>
      <c r="I23" s="379"/>
      <c r="J23" s="540" t="s">
        <v>9</v>
      </c>
      <c r="K23" s="5"/>
      <c r="L23" s="540" t="s">
        <v>9</v>
      </c>
      <c r="M23" s="5"/>
      <c r="N23" s="540" t="s">
        <v>9</v>
      </c>
      <c r="O23" s="5"/>
      <c r="P23" s="540" t="s">
        <v>9</v>
      </c>
      <c r="Q23" s="5"/>
      <c r="R23" s="540" t="s">
        <v>9</v>
      </c>
      <c r="S23" s="5"/>
      <c r="T23" s="540" t="s">
        <v>9</v>
      </c>
      <c r="U23" s="5"/>
      <c r="V23" s="540" t="s">
        <v>9</v>
      </c>
      <c r="W23" s="5"/>
      <c r="X23" s="540" t="s">
        <v>9</v>
      </c>
      <c r="Y23" s="5"/>
      <c r="Z23" s="540" t="s">
        <v>9</v>
      </c>
      <c r="AA23" s="5"/>
      <c r="AB23" s="540" t="s">
        <v>9</v>
      </c>
      <c r="AC23" s="5"/>
      <c r="AD23" s="540" t="s">
        <v>9</v>
      </c>
      <c r="AE23" s="5"/>
      <c r="AF23" s="8"/>
    </row>
    <row r="24" spans="1:34" ht="11.25" customHeight="1">
      <c r="A24" s="4"/>
      <c r="B24" s="851"/>
      <c r="C24" s="1607" t="s">
        <v>161</v>
      </c>
      <c r="D24" s="1607"/>
      <c r="E24" s="18"/>
      <c r="F24" s="540" t="s">
        <v>9</v>
      </c>
      <c r="G24" s="379"/>
      <c r="H24" s="540" t="s">
        <v>9</v>
      </c>
      <c r="I24" s="379"/>
      <c r="J24" s="540" t="s">
        <v>9</v>
      </c>
      <c r="K24" s="5"/>
      <c r="L24" s="540" t="s">
        <v>9</v>
      </c>
      <c r="M24" s="5"/>
      <c r="N24" s="540" t="s">
        <v>9</v>
      </c>
      <c r="O24" s="5"/>
      <c r="P24" s="540" t="s">
        <v>9</v>
      </c>
      <c r="Q24" s="5"/>
      <c r="R24" s="540" t="s">
        <v>9</v>
      </c>
      <c r="S24" s="5"/>
      <c r="T24" s="540" t="s">
        <v>9</v>
      </c>
      <c r="U24" s="5"/>
      <c r="V24" s="540" t="s">
        <v>9</v>
      </c>
      <c r="W24" s="5"/>
      <c r="X24" s="540">
        <v>39</v>
      </c>
      <c r="Y24" s="5"/>
      <c r="Z24" s="540" t="s">
        <v>9</v>
      </c>
      <c r="AA24" s="5"/>
      <c r="AB24" s="540" t="s">
        <v>9</v>
      </c>
      <c r="AC24" s="5"/>
      <c r="AD24" s="540" t="s">
        <v>9</v>
      </c>
      <c r="AE24" s="5"/>
      <c r="AF24" s="8"/>
    </row>
    <row r="25" spans="1:34" ht="11.25" customHeight="1">
      <c r="A25" s="4"/>
      <c r="B25" s="851"/>
      <c r="C25" s="1607" t="s">
        <v>160</v>
      </c>
      <c r="D25" s="1607"/>
      <c r="E25" s="18"/>
      <c r="F25" s="540" t="s">
        <v>9</v>
      </c>
      <c r="G25" s="379"/>
      <c r="H25" s="540" t="s">
        <v>9</v>
      </c>
      <c r="I25" s="379"/>
      <c r="J25" s="540" t="s">
        <v>9</v>
      </c>
      <c r="K25" s="5"/>
      <c r="L25" s="540" t="s">
        <v>9</v>
      </c>
      <c r="M25" s="5"/>
      <c r="N25" s="540" t="s">
        <v>9</v>
      </c>
      <c r="O25" s="5"/>
      <c r="P25" s="540" t="s">
        <v>9</v>
      </c>
      <c r="Q25" s="5"/>
      <c r="R25" s="540" t="s">
        <v>9</v>
      </c>
      <c r="S25" s="5"/>
      <c r="T25" s="540" t="s">
        <v>9</v>
      </c>
      <c r="U25" s="5"/>
      <c r="V25" s="540" t="s">
        <v>9</v>
      </c>
      <c r="W25" s="5"/>
      <c r="X25" s="540" t="s">
        <v>9</v>
      </c>
      <c r="Y25" s="5"/>
      <c r="Z25" s="540" t="s">
        <v>9</v>
      </c>
      <c r="AA25" s="5"/>
      <c r="AB25" s="540" t="s">
        <v>9</v>
      </c>
      <c r="AC25" s="5"/>
      <c r="AD25" s="540" t="s">
        <v>9</v>
      </c>
      <c r="AE25" s="5"/>
      <c r="AF25" s="8"/>
    </row>
    <row r="26" spans="1:34" ht="11.25" customHeight="1">
      <c r="A26" s="4"/>
      <c r="B26" s="851"/>
      <c r="C26" s="1607" t="s">
        <v>159</v>
      </c>
      <c r="D26" s="1607"/>
      <c r="E26" s="18"/>
      <c r="F26" s="540" t="s">
        <v>9</v>
      </c>
      <c r="G26" s="5"/>
      <c r="H26" s="540" t="s">
        <v>9</v>
      </c>
      <c r="I26" s="5"/>
      <c r="J26" s="540" t="s">
        <v>9</v>
      </c>
      <c r="K26" s="5"/>
      <c r="L26" s="540">
        <v>1648</v>
      </c>
      <c r="M26" s="5"/>
      <c r="N26" s="540">
        <v>579</v>
      </c>
      <c r="O26" s="5"/>
      <c r="P26" s="540">
        <v>702</v>
      </c>
      <c r="Q26" s="5"/>
      <c r="R26" s="540" t="s">
        <v>9</v>
      </c>
      <c r="S26" s="5"/>
      <c r="T26" s="540" t="s">
        <v>9</v>
      </c>
      <c r="U26" s="5"/>
      <c r="V26" s="540">
        <v>10</v>
      </c>
      <c r="W26" s="5"/>
      <c r="X26" s="540" t="s">
        <v>9</v>
      </c>
      <c r="Y26" s="5"/>
      <c r="Z26" s="540">
        <v>2848</v>
      </c>
      <c r="AA26" s="5"/>
      <c r="AB26" s="540" t="s">
        <v>9</v>
      </c>
      <c r="AC26" s="5"/>
      <c r="AD26" s="540">
        <v>3543</v>
      </c>
      <c r="AE26" s="5"/>
      <c r="AF26" s="8"/>
    </row>
    <row r="27" spans="1:34" ht="11.25" customHeight="1">
      <c r="A27" s="4"/>
      <c r="B27" s="851"/>
      <c r="C27" s="1607" t="s">
        <v>158</v>
      </c>
      <c r="D27" s="1607"/>
      <c r="E27" s="18"/>
      <c r="F27" s="540">
        <v>1925</v>
      </c>
      <c r="G27" s="541"/>
      <c r="H27" s="540">
        <v>139</v>
      </c>
      <c r="I27" s="541"/>
      <c r="J27" s="540">
        <v>198</v>
      </c>
      <c r="K27" s="541"/>
      <c r="L27" s="540">
        <v>2150</v>
      </c>
      <c r="M27" s="541"/>
      <c r="N27" s="540" t="s">
        <v>9</v>
      </c>
      <c r="O27" s="541"/>
      <c r="P27" s="540">
        <v>41</v>
      </c>
      <c r="Q27" s="541"/>
      <c r="R27" s="540" t="s">
        <v>9</v>
      </c>
      <c r="S27" s="541"/>
      <c r="T27" s="540" t="s">
        <v>9</v>
      </c>
      <c r="U27" s="541"/>
      <c r="V27" s="540" t="s">
        <v>9</v>
      </c>
      <c r="W27" s="541"/>
      <c r="X27" s="540" t="s">
        <v>9</v>
      </c>
      <c r="Y27" s="541"/>
      <c r="Z27" s="540" t="s">
        <v>9</v>
      </c>
      <c r="AA27" s="541"/>
      <c r="AB27" s="540" t="s">
        <v>9</v>
      </c>
      <c r="AC27" s="541"/>
      <c r="AD27" s="540" t="s">
        <v>9</v>
      </c>
      <c r="AE27" s="541"/>
      <c r="AF27" s="8"/>
    </row>
    <row r="28" spans="1:34" ht="11.25" customHeight="1">
      <c r="A28" s="4"/>
      <c r="B28" s="851"/>
      <c r="C28" s="1607" t="s">
        <v>157</v>
      </c>
      <c r="D28" s="1607"/>
      <c r="E28" s="18"/>
      <c r="F28" s="540" t="s">
        <v>9</v>
      </c>
      <c r="G28" s="541"/>
      <c r="H28" s="540" t="s">
        <v>9</v>
      </c>
      <c r="I28" s="541"/>
      <c r="J28" s="540" t="s">
        <v>9</v>
      </c>
      <c r="K28" s="541"/>
      <c r="L28" s="540">
        <v>20</v>
      </c>
      <c r="M28" s="541"/>
      <c r="N28" s="540" t="s">
        <v>9</v>
      </c>
      <c r="O28" s="541"/>
      <c r="P28" s="540" t="s">
        <v>9</v>
      </c>
      <c r="Q28" s="541"/>
      <c r="R28" s="540" t="s">
        <v>9</v>
      </c>
      <c r="S28" s="541"/>
      <c r="T28" s="540" t="s">
        <v>9</v>
      </c>
      <c r="U28" s="541"/>
      <c r="V28" s="540" t="s">
        <v>9</v>
      </c>
      <c r="W28" s="541"/>
      <c r="X28" s="540" t="s">
        <v>9</v>
      </c>
      <c r="Y28" s="541"/>
      <c r="Z28" s="540" t="s">
        <v>9</v>
      </c>
      <c r="AA28" s="541"/>
      <c r="AB28" s="540" t="s">
        <v>9</v>
      </c>
      <c r="AC28" s="541"/>
      <c r="AD28" s="540" t="s">
        <v>9</v>
      </c>
      <c r="AE28" s="541"/>
      <c r="AF28" s="8"/>
    </row>
    <row r="29" spans="1:34" ht="11.25" customHeight="1">
      <c r="A29" s="4"/>
      <c r="B29" s="851"/>
      <c r="C29" s="1607" t="s">
        <v>156</v>
      </c>
      <c r="D29" s="1607"/>
      <c r="E29" s="18"/>
      <c r="F29" s="540" t="s">
        <v>9</v>
      </c>
      <c r="G29" s="541"/>
      <c r="H29" s="540" t="s">
        <v>9</v>
      </c>
      <c r="I29" s="541"/>
      <c r="J29" s="540" t="s">
        <v>9</v>
      </c>
      <c r="K29" s="541"/>
      <c r="L29" s="540" t="s">
        <v>9</v>
      </c>
      <c r="M29" s="541"/>
      <c r="N29" s="540" t="s">
        <v>9</v>
      </c>
      <c r="O29" s="541"/>
      <c r="P29" s="540">
        <v>1819</v>
      </c>
      <c r="Q29" s="541"/>
      <c r="R29" s="540" t="s">
        <v>9</v>
      </c>
      <c r="S29" s="541"/>
      <c r="T29" s="540" t="s">
        <v>9</v>
      </c>
      <c r="U29" s="541"/>
      <c r="V29" s="540" t="s">
        <v>9</v>
      </c>
      <c r="W29" s="541"/>
      <c r="X29" s="540" t="s">
        <v>9</v>
      </c>
      <c r="Y29" s="541"/>
      <c r="Z29" s="540" t="s">
        <v>9</v>
      </c>
      <c r="AA29" s="541"/>
      <c r="AB29" s="540" t="s">
        <v>9</v>
      </c>
      <c r="AC29" s="541"/>
      <c r="AD29" s="540" t="s">
        <v>9</v>
      </c>
      <c r="AE29" s="541"/>
      <c r="AF29" s="8"/>
      <c r="AG29" s="65"/>
    </row>
    <row r="30" spans="1:34" ht="11.25" customHeight="1">
      <c r="A30" s="4"/>
      <c r="B30" s="851"/>
      <c r="C30" s="1607" t="s">
        <v>155</v>
      </c>
      <c r="D30" s="1607"/>
      <c r="E30" s="34"/>
      <c r="F30" s="540" t="s">
        <v>9</v>
      </c>
      <c r="G30" s="541"/>
      <c r="H30" s="540" t="s">
        <v>9</v>
      </c>
      <c r="I30" s="541"/>
      <c r="J30" s="540" t="s">
        <v>9</v>
      </c>
      <c r="K30" s="541"/>
      <c r="L30" s="540" t="s">
        <v>9</v>
      </c>
      <c r="M30" s="541"/>
      <c r="N30" s="540" t="s">
        <v>9</v>
      </c>
      <c r="O30" s="541"/>
      <c r="P30" s="540" t="s">
        <v>9</v>
      </c>
      <c r="Q30" s="541"/>
      <c r="R30" s="540">
        <v>23</v>
      </c>
      <c r="S30" s="541"/>
      <c r="T30" s="540" t="s">
        <v>9</v>
      </c>
      <c r="U30" s="541"/>
      <c r="V30" s="540" t="s">
        <v>9</v>
      </c>
      <c r="W30" s="541"/>
      <c r="X30" s="540" t="s">
        <v>9</v>
      </c>
      <c r="Y30" s="541"/>
      <c r="Z30" s="540" t="s">
        <v>9</v>
      </c>
      <c r="AA30" s="541"/>
      <c r="AB30" s="540" t="s">
        <v>9</v>
      </c>
      <c r="AC30" s="541"/>
      <c r="AD30" s="540" t="s">
        <v>9</v>
      </c>
      <c r="AE30" s="541"/>
      <c r="AF30" s="8"/>
    </row>
    <row r="31" spans="1:34" ht="11.25" customHeight="1">
      <c r="A31" s="4"/>
      <c r="B31" s="851"/>
      <c r="C31" s="1607" t="s">
        <v>154</v>
      </c>
      <c r="D31" s="1607"/>
      <c r="E31" s="34"/>
      <c r="F31" s="540" t="s">
        <v>9</v>
      </c>
      <c r="G31" s="541"/>
      <c r="H31" s="540" t="s">
        <v>9</v>
      </c>
      <c r="I31" s="541"/>
      <c r="J31" s="540" t="s">
        <v>9</v>
      </c>
      <c r="K31" s="541"/>
      <c r="L31" s="540" t="s">
        <v>9</v>
      </c>
      <c r="M31" s="541"/>
      <c r="N31" s="540" t="s">
        <v>9</v>
      </c>
      <c r="O31" s="541"/>
      <c r="P31" s="540" t="s">
        <v>9</v>
      </c>
      <c r="Q31" s="541"/>
      <c r="R31" s="540" t="s">
        <v>9</v>
      </c>
      <c r="S31" s="541"/>
      <c r="T31" s="540" t="s">
        <v>9</v>
      </c>
      <c r="U31" s="541"/>
      <c r="V31" s="540" t="s">
        <v>9</v>
      </c>
      <c r="W31" s="541"/>
      <c r="X31" s="540" t="s">
        <v>9</v>
      </c>
      <c r="Y31" s="541"/>
      <c r="Z31" s="540" t="s">
        <v>9</v>
      </c>
      <c r="AA31" s="541"/>
      <c r="AB31" s="540" t="s">
        <v>9</v>
      </c>
      <c r="AC31" s="541"/>
      <c r="AD31" s="540" t="s">
        <v>9</v>
      </c>
      <c r="AE31" s="541"/>
      <c r="AF31" s="8"/>
    </row>
    <row r="32" spans="1:34" ht="11.25" customHeight="1">
      <c r="A32" s="4"/>
      <c r="B32" s="851"/>
      <c r="C32" s="1607" t="s">
        <v>153</v>
      </c>
      <c r="D32" s="1607"/>
      <c r="E32" s="34"/>
      <c r="F32" s="540" t="s">
        <v>9</v>
      </c>
      <c r="G32" s="541"/>
      <c r="H32" s="540" t="s">
        <v>9</v>
      </c>
      <c r="I32" s="541"/>
      <c r="J32" s="540" t="s">
        <v>9</v>
      </c>
      <c r="K32" s="541"/>
      <c r="L32" s="540" t="s">
        <v>9</v>
      </c>
      <c r="M32" s="541"/>
      <c r="N32" s="540" t="s">
        <v>9</v>
      </c>
      <c r="O32" s="541"/>
      <c r="P32" s="540" t="s">
        <v>9</v>
      </c>
      <c r="Q32" s="541"/>
      <c r="R32" s="540" t="s">
        <v>9</v>
      </c>
      <c r="S32" s="541"/>
      <c r="T32" s="540" t="s">
        <v>9</v>
      </c>
      <c r="U32" s="541"/>
      <c r="V32" s="540" t="s">
        <v>9</v>
      </c>
      <c r="W32" s="541"/>
      <c r="X32" s="540" t="s">
        <v>9</v>
      </c>
      <c r="Y32" s="541"/>
      <c r="Z32" s="540" t="s">
        <v>9</v>
      </c>
      <c r="AA32" s="541"/>
      <c r="AB32" s="540" t="s">
        <v>9</v>
      </c>
      <c r="AC32" s="541"/>
      <c r="AD32" s="540" t="s">
        <v>9</v>
      </c>
      <c r="AE32" s="541"/>
      <c r="AF32" s="8"/>
    </row>
    <row r="33" spans="1:33" ht="11.25" customHeight="1">
      <c r="A33" s="4"/>
      <c r="B33" s="851"/>
      <c r="C33" s="1607" t="s">
        <v>152</v>
      </c>
      <c r="D33" s="1607"/>
      <c r="E33" s="34"/>
      <c r="F33" s="540" t="s">
        <v>9</v>
      </c>
      <c r="G33" s="541"/>
      <c r="H33" s="540" t="s">
        <v>9</v>
      </c>
      <c r="I33" s="541"/>
      <c r="J33" s="540" t="s">
        <v>9</v>
      </c>
      <c r="K33" s="541"/>
      <c r="L33" s="540" t="s">
        <v>9</v>
      </c>
      <c r="M33" s="541"/>
      <c r="N33" s="540" t="s">
        <v>9</v>
      </c>
      <c r="O33" s="541"/>
      <c r="P33" s="540">
        <v>71872</v>
      </c>
      <c r="Q33" s="541"/>
      <c r="R33" s="540" t="s">
        <v>9</v>
      </c>
      <c r="S33" s="541"/>
      <c r="T33" s="540">
        <v>280</v>
      </c>
      <c r="U33" s="541"/>
      <c r="V33" s="540" t="s">
        <v>9</v>
      </c>
      <c r="W33" s="541"/>
      <c r="X33" s="540" t="s">
        <v>9</v>
      </c>
      <c r="Y33" s="541"/>
      <c r="Z33" s="540" t="s">
        <v>9</v>
      </c>
      <c r="AA33" s="541"/>
      <c r="AB33" s="540">
        <v>227</v>
      </c>
      <c r="AC33" s="541"/>
      <c r="AD33" s="540" t="s">
        <v>9</v>
      </c>
      <c r="AE33" s="541"/>
      <c r="AF33" s="8"/>
    </row>
    <row r="34" spans="1:33" ht="11.25" customHeight="1">
      <c r="A34" s="4">
        <v>4661</v>
      </c>
      <c r="B34" s="851"/>
      <c r="C34" s="1609" t="s">
        <v>151</v>
      </c>
      <c r="D34" s="1609"/>
      <c r="E34" s="34"/>
      <c r="F34" s="540" t="s">
        <v>9</v>
      </c>
      <c r="G34" s="541"/>
      <c r="H34" s="540" t="s">
        <v>9</v>
      </c>
      <c r="I34" s="541"/>
      <c r="J34" s="540" t="s">
        <v>9</v>
      </c>
      <c r="K34" s="541"/>
      <c r="L34" s="540" t="s">
        <v>9</v>
      </c>
      <c r="M34" s="541"/>
      <c r="N34" s="540" t="s">
        <v>9</v>
      </c>
      <c r="O34" s="541"/>
      <c r="P34" s="540" t="s">
        <v>9</v>
      </c>
      <c r="Q34" s="541"/>
      <c r="R34" s="540" t="s">
        <v>9</v>
      </c>
      <c r="S34" s="541"/>
      <c r="T34" s="540" t="s">
        <v>9</v>
      </c>
      <c r="U34" s="541"/>
      <c r="V34" s="540" t="s">
        <v>9</v>
      </c>
      <c r="W34" s="541"/>
      <c r="X34" s="540" t="s">
        <v>9</v>
      </c>
      <c r="Y34" s="541"/>
      <c r="Z34" s="540" t="s">
        <v>9</v>
      </c>
      <c r="AA34" s="541"/>
      <c r="AB34" s="540" t="s">
        <v>9</v>
      </c>
      <c r="AC34" s="541"/>
      <c r="AD34" s="540" t="s">
        <v>9</v>
      </c>
      <c r="AE34" s="541"/>
      <c r="AF34" s="8"/>
    </row>
    <row r="35" spans="1:33" ht="11.25" customHeight="1">
      <c r="A35" s="4"/>
      <c r="B35" s="851"/>
      <c r="C35" s="1607" t="s">
        <v>150</v>
      </c>
      <c r="D35" s="1607"/>
      <c r="E35" s="34"/>
      <c r="F35" s="540" t="s">
        <v>9</v>
      </c>
      <c r="G35" s="541"/>
      <c r="H35" s="540">
        <v>520</v>
      </c>
      <c r="I35" s="541"/>
      <c r="J35" s="540" t="s">
        <v>9</v>
      </c>
      <c r="K35" s="541"/>
      <c r="L35" s="540" t="s">
        <v>9</v>
      </c>
      <c r="M35" s="541"/>
      <c r="N35" s="540" t="s">
        <v>9</v>
      </c>
      <c r="O35" s="541"/>
      <c r="P35" s="540" t="s">
        <v>9</v>
      </c>
      <c r="Q35" s="541"/>
      <c r="R35" s="540" t="s">
        <v>9</v>
      </c>
      <c r="S35" s="541"/>
      <c r="T35" s="540" t="s">
        <v>9</v>
      </c>
      <c r="U35" s="541"/>
      <c r="V35" s="540" t="s">
        <v>9</v>
      </c>
      <c r="W35" s="541"/>
      <c r="X35" s="540" t="s">
        <v>9</v>
      </c>
      <c r="Y35" s="541"/>
      <c r="Z35" s="540" t="s">
        <v>9</v>
      </c>
      <c r="AA35" s="541"/>
      <c r="AB35" s="540" t="s">
        <v>9</v>
      </c>
      <c r="AC35" s="541"/>
      <c r="AD35" s="540" t="s">
        <v>9</v>
      </c>
      <c r="AE35" s="541"/>
      <c r="AF35" s="8"/>
    </row>
    <row r="36" spans="1:33" ht="11.25" customHeight="1">
      <c r="A36" s="4"/>
      <c r="B36" s="851"/>
      <c r="C36" s="1607" t="s">
        <v>149</v>
      </c>
      <c r="D36" s="1607"/>
      <c r="E36" s="34"/>
      <c r="F36" s="540">
        <v>107140</v>
      </c>
      <c r="G36" s="541"/>
      <c r="H36" s="540" t="s">
        <v>9</v>
      </c>
      <c r="I36" s="541"/>
      <c r="J36" s="540" t="s">
        <v>9</v>
      </c>
      <c r="K36" s="541"/>
      <c r="L36" s="540" t="s">
        <v>9</v>
      </c>
      <c r="M36" s="541"/>
      <c r="N36" s="540" t="s">
        <v>9</v>
      </c>
      <c r="O36" s="541"/>
      <c r="P36" s="540" t="s">
        <v>9</v>
      </c>
      <c r="Q36" s="541"/>
      <c r="R36" s="540" t="s">
        <v>9</v>
      </c>
      <c r="S36" s="541"/>
      <c r="T36" s="540" t="s">
        <v>9</v>
      </c>
      <c r="U36" s="541"/>
      <c r="V36" s="540" t="s">
        <v>9</v>
      </c>
      <c r="W36" s="541"/>
      <c r="X36" s="540" t="s">
        <v>9</v>
      </c>
      <c r="Y36" s="541"/>
      <c r="Z36" s="540" t="s">
        <v>9</v>
      </c>
      <c r="AA36" s="541"/>
      <c r="AB36" s="540" t="s">
        <v>9</v>
      </c>
      <c r="AC36" s="541"/>
      <c r="AD36" s="540" t="s">
        <v>9</v>
      </c>
      <c r="AE36" s="541"/>
      <c r="AF36" s="8"/>
    </row>
    <row r="37" spans="1:33" ht="11.25" customHeight="1">
      <c r="A37" s="4"/>
      <c r="B37" s="851"/>
      <c r="C37" s="1607" t="s">
        <v>493</v>
      </c>
      <c r="D37" s="1607"/>
      <c r="E37" s="34"/>
      <c r="F37" s="540" t="s">
        <v>9</v>
      </c>
      <c r="G37" s="5"/>
      <c r="H37" s="540" t="s">
        <v>9</v>
      </c>
      <c r="I37" s="5"/>
      <c r="J37" s="540" t="s">
        <v>9</v>
      </c>
      <c r="K37" s="5"/>
      <c r="L37" s="540" t="s">
        <v>9</v>
      </c>
      <c r="M37" s="5"/>
      <c r="N37" s="540" t="s">
        <v>9</v>
      </c>
      <c r="O37" s="5"/>
      <c r="P37" s="540" t="s">
        <v>9</v>
      </c>
      <c r="Q37" s="5"/>
      <c r="R37" s="540">
        <v>826</v>
      </c>
      <c r="S37" s="5"/>
      <c r="T37" s="540" t="s">
        <v>9</v>
      </c>
      <c r="U37" s="5"/>
      <c r="V37" s="540" t="s">
        <v>9</v>
      </c>
      <c r="W37" s="5"/>
      <c r="X37" s="540" t="s">
        <v>9</v>
      </c>
      <c r="Y37" s="5"/>
      <c r="Z37" s="540" t="s">
        <v>9</v>
      </c>
      <c r="AA37" s="5"/>
      <c r="AB37" s="540">
        <v>11</v>
      </c>
      <c r="AC37" s="5"/>
      <c r="AD37" s="540" t="s">
        <v>9</v>
      </c>
      <c r="AE37" s="5"/>
      <c r="AF37" s="8"/>
    </row>
    <row r="38" spans="1:33" ht="11.25" customHeight="1">
      <c r="A38" s="4"/>
      <c r="B38" s="851"/>
      <c r="C38" s="1607" t="s">
        <v>148</v>
      </c>
      <c r="D38" s="1607"/>
      <c r="E38" s="34"/>
      <c r="F38" s="540" t="s">
        <v>9</v>
      </c>
      <c r="G38" s="5"/>
      <c r="H38" s="540" t="s">
        <v>9</v>
      </c>
      <c r="I38" s="5"/>
      <c r="J38" s="540" t="s">
        <v>9</v>
      </c>
      <c r="K38" s="5"/>
      <c r="L38" s="540" t="s">
        <v>9</v>
      </c>
      <c r="M38" s="5"/>
      <c r="N38" s="540" t="s">
        <v>9</v>
      </c>
      <c r="O38" s="5"/>
      <c r="P38" s="540" t="s">
        <v>9</v>
      </c>
      <c r="Q38" s="5"/>
      <c r="R38" s="540" t="s">
        <v>9</v>
      </c>
      <c r="S38" s="5"/>
      <c r="T38" s="540" t="s">
        <v>9</v>
      </c>
      <c r="U38" s="5"/>
      <c r="V38" s="540" t="s">
        <v>9</v>
      </c>
      <c r="W38" s="5"/>
      <c r="X38" s="540" t="s">
        <v>9</v>
      </c>
      <c r="Y38" s="5"/>
      <c r="Z38" s="540" t="s">
        <v>9</v>
      </c>
      <c r="AA38" s="5"/>
      <c r="AB38" s="540" t="s">
        <v>9</v>
      </c>
      <c r="AC38" s="5"/>
      <c r="AD38" s="540" t="s">
        <v>9</v>
      </c>
      <c r="AE38" s="5"/>
      <c r="AF38" s="8"/>
    </row>
    <row r="39" spans="1:33" ht="11.25" customHeight="1">
      <c r="A39" s="4"/>
      <c r="B39" s="851"/>
      <c r="C39" s="1607" t="s">
        <v>147</v>
      </c>
      <c r="D39" s="1607"/>
      <c r="E39" s="34"/>
      <c r="F39" s="540" t="s">
        <v>9</v>
      </c>
      <c r="G39" s="5"/>
      <c r="H39" s="540" t="s">
        <v>9</v>
      </c>
      <c r="I39" s="5"/>
      <c r="J39" s="540" t="s">
        <v>9</v>
      </c>
      <c r="K39" s="5"/>
      <c r="L39" s="540" t="s">
        <v>9</v>
      </c>
      <c r="M39" s="5"/>
      <c r="N39" s="540" t="s">
        <v>9</v>
      </c>
      <c r="O39" s="5"/>
      <c r="P39" s="540" t="s">
        <v>9</v>
      </c>
      <c r="Q39" s="5"/>
      <c r="R39" s="540" t="s">
        <v>9</v>
      </c>
      <c r="S39" s="5"/>
      <c r="T39" s="540" t="s">
        <v>9</v>
      </c>
      <c r="U39" s="5"/>
      <c r="V39" s="540" t="s">
        <v>9</v>
      </c>
      <c r="W39" s="5"/>
      <c r="X39" s="540" t="s">
        <v>9</v>
      </c>
      <c r="Y39" s="5"/>
      <c r="Z39" s="540" t="s">
        <v>9</v>
      </c>
      <c r="AA39" s="5"/>
      <c r="AB39" s="540" t="s">
        <v>9</v>
      </c>
      <c r="AC39" s="5"/>
      <c r="AD39" s="540" t="s">
        <v>9</v>
      </c>
      <c r="AE39" s="5"/>
      <c r="AF39" s="8"/>
    </row>
    <row r="40" spans="1:33" s="30" customFormat="1" ht="11.25" customHeight="1">
      <c r="A40" s="312"/>
      <c r="B40" s="854"/>
      <c r="C40" s="1607" t="s">
        <v>146</v>
      </c>
      <c r="D40" s="1607"/>
      <c r="E40" s="18"/>
      <c r="F40" s="540" t="s">
        <v>9</v>
      </c>
      <c r="G40" s="5"/>
      <c r="H40" s="540" t="s">
        <v>9</v>
      </c>
      <c r="I40" s="5"/>
      <c r="J40" s="540" t="s">
        <v>9</v>
      </c>
      <c r="K40" s="5"/>
      <c r="L40" s="540" t="s">
        <v>9</v>
      </c>
      <c r="M40" s="5"/>
      <c r="N40" s="540" t="s">
        <v>9</v>
      </c>
      <c r="O40" s="5"/>
      <c r="P40" s="540" t="s">
        <v>9</v>
      </c>
      <c r="Q40" s="5"/>
      <c r="R40" s="540" t="s">
        <v>9</v>
      </c>
      <c r="S40" s="5"/>
      <c r="T40" s="540" t="s">
        <v>9</v>
      </c>
      <c r="U40" s="5"/>
      <c r="V40" s="540" t="s">
        <v>9</v>
      </c>
      <c r="W40" s="5"/>
      <c r="X40" s="540" t="s">
        <v>9</v>
      </c>
      <c r="Y40" s="5"/>
      <c r="Z40" s="540" t="s">
        <v>9</v>
      </c>
      <c r="AA40" s="5"/>
      <c r="AB40" s="540" t="s">
        <v>9</v>
      </c>
      <c r="AC40" s="5"/>
      <c r="AD40" s="540" t="s">
        <v>9</v>
      </c>
      <c r="AE40" s="5"/>
      <c r="AF40" s="22"/>
    </row>
    <row r="41" spans="1:33" s="30" customFormat="1" ht="11.25" customHeight="1">
      <c r="A41" s="312"/>
      <c r="B41" s="854"/>
      <c r="C41" s="1610" t="s">
        <v>145</v>
      </c>
      <c r="D41" s="1610"/>
      <c r="E41" s="34"/>
      <c r="F41" s="540" t="s">
        <v>9</v>
      </c>
      <c r="G41" s="5"/>
      <c r="H41" s="540" t="s">
        <v>9</v>
      </c>
      <c r="I41" s="5"/>
      <c r="J41" s="540" t="s">
        <v>9</v>
      </c>
      <c r="K41" s="5"/>
      <c r="L41" s="540" t="s">
        <v>9</v>
      </c>
      <c r="M41" s="5"/>
      <c r="N41" s="540" t="s">
        <v>9</v>
      </c>
      <c r="O41" s="5"/>
      <c r="P41" s="540" t="s">
        <v>9</v>
      </c>
      <c r="Q41" s="5"/>
      <c r="R41" s="540" t="s">
        <v>9</v>
      </c>
      <c r="S41" s="5"/>
      <c r="T41" s="540" t="s">
        <v>9</v>
      </c>
      <c r="U41" s="5"/>
      <c r="V41" s="540" t="s">
        <v>9</v>
      </c>
      <c r="W41" s="5"/>
      <c r="X41" s="540" t="s">
        <v>9</v>
      </c>
      <c r="Y41" s="5"/>
      <c r="Z41" s="540" t="s">
        <v>9</v>
      </c>
      <c r="AA41" s="5"/>
      <c r="AB41" s="540" t="s">
        <v>9</v>
      </c>
      <c r="AC41" s="5"/>
      <c r="AD41" s="540" t="s">
        <v>9</v>
      </c>
      <c r="AE41" s="5"/>
      <c r="AF41" s="22"/>
    </row>
    <row r="42" spans="1:33" s="294" customFormat="1" ht="11.25" customHeight="1">
      <c r="A42" s="292"/>
      <c r="B42" s="1005"/>
      <c r="C42" s="864" t="s">
        <v>653</v>
      </c>
      <c r="D42" s="817"/>
      <c r="E42" s="1002"/>
      <c r="F42" s="1003">
        <v>12.9</v>
      </c>
      <c r="G42" s="818"/>
      <c r="H42" s="1003">
        <v>27</v>
      </c>
      <c r="I42" s="818"/>
      <c r="J42" s="1003">
        <v>14</v>
      </c>
      <c r="K42" s="818"/>
      <c r="L42" s="1003">
        <v>13.9</v>
      </c>
      <c r="M42" s="818"/>
      <c r="N42" s="1003">
        <v>13.3</v>
      </c>
      <c r="O42" s="818"/>
      <c r="P42" s="1003">
        <v>26.4</v>
      </c>
      <c r="Q42" s="818"/>
      <c r="R42" s="1003">
        <v>14.5</v>
      </c>
      <c r="S42" s="818"/>
      <c r="T42" s="1003">
        <v>12.7</v>
      </c>
      <c r="U42" s="818"/>
      <c r="V42" s="1003">
        <v>31.4</v>
      </c>
      <c r="W42" s="818"/>
      <c r="X42" s="1003">
        <v>48</v>
      </c>
      <c r="Y42" s="818"/>
      <c r="Z42" s="1003">
        <v>12</v>
      </c>
      <c r="AA42" s="818"/>
      <c r="AB42" s="1003">
        <v>35</v>
      </c>
      <c r="AC42" s="818"/>
      <c r="AD42" s="1003">
        <v>12</v>
      </c>
      <c r="AE42" s="5"/>
      <c r="AF42" s="293"/>
    </row>
    <row r="43" spans="1:33" s="294" customFormat="1" ht="9" customHeight="1">
      <c r="A43" s="292"/>
      <c r="B43" s="1005"/>
      <c r="C43" s="864" t="s">
        <v>654</v>
      </c>
      <c r="D43" s="817"/>
      <c r="E43" s="864"/>
      <c r="F43" s="1004"/>
      <c r="G43" s="818"/>
      <c r="H43" s="1004"/>
      <c r="I43" s="818"/>
      <c r="J43" s="1004"/>
      <c r="K43" s="818"/>
      <c r="L43" s="1004"/>
      <c r="M43" s="818"/>
      <c r="N43" s="1004"/>
      <c r="O43" s="818"/>
      <c r="P43" s="1004"/>
      <c r="Q43" s="818"/>
      <c r="R43" s="1004"/>
      <c r="S43" s="818"/>
      <c r="T43" s="1004"/>
      <c r="U43" s="818"/>
      <c r="V43" s="1004"/>
      <c r="W43" s="818"/>
      <c r="X43" s="1004"/>
      <c r="Y43" s="818"/>
      <c r="Z43" s="1004"/>
      <c r="AA43" s="818"/>
      <c r="AB43" s="1004"/>
      <c r="AC43" s="818"/>
      <c r="AD43" s="1004"/>
      <c r="AE43" s="5"/>
      <c r="AF43" s="293"/>
    </row>
    <row r="44" spans="1:33" ht="9.75" customHeight="1">
      <c r="A44" s="4"/>
      <c r="B44" s="851"/>
      <c r="C44" s="542"/>
      <c r="D44" s="543" t="s">
        <v>144</v>
      </c>
      <c r="E44" s="544"/>
      <c r="F44" s="545">
        <v>1.5</v>
      </c>
      <c r="G44" s="5"/>
      <c r="H44" s="545">
        <v>1.1000000000000001</v>
      </c>
      <c r="I44" s="5"/>
      <c r="J44" s="545">
        <v>1.8</v>
      </c>
      <c r="K44" s="5"/>
      <c r="L44" s="545">
        <v>1.5</v>
      </c>
      <c r="M44" s="5"/>
      <c r="N44" s="545">
        <v>1</v>
      </c>
      <c r="O44" s="5"/>
      <c r="P44" s="545">
        <v>0.9</v>
      </c>
      <c r="Q44" s="5"/>
      <c r="R44" s="545">
        <v>2</v>
      </c>
      <c r="S44" s="5"/>
      <c r="T44" s="545">
        <v>1.3</v>
      </c>
      <c r="U44" s="5"/>
      <c r="V44" s="545">
        <v>1.1000000000000001</v>
      </c>
      <c r="W44" s="5"/>
      <c r="X44" s="545">
        <v>1.2</v>
      </c>
      <c r="Y44" s="5"/>
      <c r="Z44" s="545">
        <v>1.1000000000000001</v>
      </c>
      <c r="AA44" s="5"/>
      <c r="AB44" s="545">
        <v>1.1000000000000001</v>
      </c>
      <c r="AC44" s="5"/>
      <c r="AD44" s="545">
        <v>0.9</v>
      </c>
      <c r="AE44" s="5"/>
      <c r="AF44" s="8"/>
      <c r="AG44" s="28"/>
    </row>
    <row r="45" spans="1:33" ht="9.75" customHeight="1">
      <c r="A45" s="4"/>
      <c r="B45" s="851"/>
      <c r="C45" s="542"/>
      <c r="D45" s="544" t="s">
        <v>143</v>
      </c>
      <c r="E45" s="544"/>
      <c r="F45" s="545">
        <v>2.2000000000000002</v>
      </c>
      <c r="G45" s="5"/>
      <c r="H45" s="545">
        <v>-1.1000000000000001</v>
      </c>
      <c r="I45" s="5"/>
      <c r="J45" s="545">
        <v>-1.7</v>
      </c>
      <c r="K45" s="5"/>
      <c r="L45" s="545">
        <v>-2</v>
      </c>
      <c r="M45" s="5"/>
      <c r="N45" s="545">
        <v>-2.5</v>
      </c>
      <c r="O45" s="5"/>
      <c r="P45" s="545">
        <v>-1.7</v>
      </c>
      <c r="Q45" s="5"/>
      <c r="R45" s="545">
        <v>-1.2</v>
      </c>
      <c r="S45" s="5"/>
      <c r="T45" s="545">
        <v>-2.2000000000000002</v>
      </c>
      <c r="U45" s="5"/>
      <c r="V45" s="545">
        <v>-1.5</v>
      </c>
      <c r="W45" s="5"/>
      <c r="X45" s="545">
        <v>-0.5</v>
      </c>
      <c r="Y45" s="5"/>
      <c r="Z45" s="545">
        <v>-2.5</v>
      </c>
      <c r="AA45" s="5"/>
      <c r="AB45" s="545">
        <v>-1.6</v>
      </c>
      <c r="AC45" s="5"/>
      <c r="AD45" s="545">
        <v>-2.7</v>
      </c>
      <c r="AE45" s="5"/>
      <c r="AF45" s="8"/>
    </row>
    <row r="46" spans="1:33" ht="25.5" customHeight="1">
      <c r="A46" s="4"/>
      <c r="B46" s="851"/>
      <c r="C46" s="1611" t="s">
        <v>414</v>
      </c>
      <c r="D46" s="1612"/>
      <c r="E46" s="1612"/>
      <c r="F46" s="1612"/>
      <c r="G46" s="1612"/>
      <c r="H46" s="1612"/>
      <c r="I46" s="1612"/>
      <c r="J46" s="1612"/>
      <c r="K46" s="1612"/>
      <c r="L46" s="1612"/>
      <c r="M46" s="1612"/>
      <c r="N46" s="1612"/>
      <c r="O46" s="1612"/>
      <c r="P46" s="1612"/>
      <c r="Q46" s="1612"/>
      <c r="R46" s="1612"/>
      <c r="S46" s="1612"/>
      <c r="T46" s="1612"/>
      <c r="U46" s="1612"/>
      <c r="V46" s="1612"/>
      <c r="W46" s="1612"/>
      <c r="X46" s="1612"/>
      <c r="Y46" s="1612"/>
      <c r="Z46" s="1612"/>
      <c r="AA46" s="1612"/>
      <c r="AB46" s="1612"/>
      <c r="AC46" s="1612"/>
      <c r="AD46" s="1612"/>
      <c r="AE46" s="5"/>
      <c r="AF46" s="8"/>
    </row>
    <row r="47" spans="1:33" ht="6.75" customHeight="1">
      <c r="A47" s="4"/>
      <c r="B47" s="851"/>
      <c r="C47" s="1611"/>
      <c r="D47" s="1611"/>
      <c r="E47" s="1611"/>
      <c r="F47" s="1611"/>
      <c r="G47" s="1611"/>
      <c r="H47" s="1611"/>
      <c r="I47" s="1611"/>
      <c r="J47" s="1611"/>
      <c r="K47" s="1611"/>
      <c r="L47" s="1611"/>
      <c r="M47" s="1611"/>
      <c r="N47" s="1611"/>
      <c r="O47" s="1611"/>
      <c r="P47" s="1611"/>
      <c r="Q47" s="1611"/>
      <c r="R47" s="1611"/>
      <c r="S47" s="1611"/>
      <c r="T47" s="1611"/>
      <c r="U47" s="1611"/>
      <c r="V47" s="1611"/>
      <c r="W47" s="1611"/>
      <c r="X47" s="1611"/>
      <c r="Y47" s="1611"/>
      <c r="Z47" s="1611"/>
      <c r="AA47" s="1611"/>
      <c r="AB47" s="1611"/>
      <c r="AC47" s="1611"/>
      <c r="AD47" s="1611"/>
      <c r="AE47" s="5"/>
      <c r="AF47" s="8"/>
    </row>
    <row r="48" spans="1:33" ht="13.5" customHeight="1">
      <c r="A48" s="4"/>
      <c r="B48" s="851"/>
      <c r="C48" s="994" t="s">
        <v>142</v>
      </c>
      <c r="D48" s="998" t="s">
        <v>569</v>
      </c>
      <c r="E48" s="999"/>
      <c r="F48" s="1000"/>
      <c r="G48" s="1000"/>
      <c r="H48" s="1000"/>
      <c r="I48" s="1000"/>
      <c r="J48" s="1000"/>
      <c r="K48" s="1000"/>
      <c r="L48" s="1000"/>
      <c r="M48" s="1000"/>
      <c r="N48" s="1000"/>
      <c r="O48" s="1000"/>
      <c r="P48" s="1000"/>
      <c r="Q48" s="1000"/>
      <c r="R48" s="1000"/>
      <c r="S48" s="1000"/>
      <c r="T48" s="1000"/>
      <c r="U48" s="1000"/>
      <c r="V48" s="1000"/>
      <c r="W48" s="1000"/>
      <c r="X48" s="1000"/>
      <c r="Y48" s="1000"/>
      <c r="Z48" s="1000"/>
      <c r="AA48" s="1000"/>
      <c r="AB48" s="1000"/>
      <c r="AC48" s="1000"/>
      <c r="AD48" s="1001"/>
      <c r="AE48" s="5"/>
      <c r="AF48" s="8"/>
    </row>
    <row r="49" spans="1:33" ht="3.75" customHeight="1">
      <c r="A49" s="4"/>
      <c r="B49" s="851"/>
      <c r="C49" s="995"/>
      <c r="D49" s="996"/>
      <c r="E49" s="546"/>
      <c r="F49" s="547"/>
      <c r="G49" s="547"/>
      <c r="H49" s="547"/>
      <c r="I49" s="547"/>
      <c r="J49" s="548"/>
      <c r="K49" s="548"/>
      <c r="L49" s="547"/>
      <c r="M49" s="547"/>
      <c r="N49" s="547"/>
      <c r="O49" s="547"/>
      <c r="P49" s="549"/>
      <c r="Q49" s="549"/>
      <c r="R49" s="549"/>
      <c r="S49" s="549"/>
      <c r="T49" s="549"/>
      <c r="U49" s="549"/>
      <c r="V49" s="549"/>
      <c r="W49" s="549"/>
      <c r="X49" s="997"/>
      <c r="Y49" s="997"/>
      <c r="Z49" s="997"/>
      <c r="AA49" s="997"/>
      <c r="AB49" s="997"/>
      <c r="AC49" s="997"/>
      <c r="AD49" s="997"/>
      <c r="AE49" s="5"/>
      <c r="AF49" s="8"/>
    </row>
    <row r="50" spans="1:33" ht="12.75" customHeight="1">
      <c r="A50" s="4"/>
      <c r="B50" s="851"/>
      <c r="C50" s="1617" t="s">
        <v>141</v>
      </c>
      <c r="D50" s="1617"/>
      <c r="E50" s="122"/>
      <c r="F50" s="1618" t="s">
        <v>405</v>
      </c>
      <c r="G50" s="1618"/>
      <c r="H50" s="1618"/>
      <c r="I50" s="550"/>
      <c r="J50" s="1619" t="s">
        <v>140</v>
      </c>
      <c r="K50" s="1619"/>
      <c r="L50" s="1619"/>
      <c r="M50" s="550"/>
      <c r="N50" s="1621" t="s">
        <v>139</v>
      </c>
      <c r="O50" s="1621"/>
      <c r="P50" s="1621"/>
      <c r="Q50" s="1621"/>
      <c r="R50" s="1621"/>
      <c r="S50" s="1621"/>
      <c r="T50" s="1621"/>
      <c r="U50" s="1621"/>
      <c r="V50" s="1621"/>
      <c r="W50" s="551"/>
      <c r="X50" s="1621" t="s">
        <v>138</v>
      </c>
      <c r="Y50" s="1621"/>
      <c r="Z50" s="1621"/>
      <c r="AA50" s="1621"/>
      <c r="AB50" s="1621"/>
      <c r="AC50" s="1621"/>
      <c r="AD50" s="1621"/>
      <c r="AE50" s="5"/>
      <c r="AF50" s="8"/>
    </row>
    <row r="51" spans="1:33" ht="12.75" customHeight="1">
      <c r="A51" s="4"/>
      <c r="B51" s="851"/>
      <c r="C51" s="1617"/>
      <c r="D51" s="1617"/>
      <c r="E51" s="122"/>
      <c r="F51" s="797" t="s">
        <v>77</v>
      </c>
      <c r="G51" s="552"/>
      <c r="H51" s="805" t="s">
        <v>137</v>
      </c>
      <c r="I51" s="550"/>
      <c r="J51" s="1620"/>
      <c r="K51" s="1620"/>
      <c r="L51" s="1620"/>
      <c r="M51" s="315"/>
      <c r="N51" s="1613" t="s">
        <v>136</v>
      </c>
      <c r="O51" s="1613"/>
      <c r="P51" s="1613"/>
      <c r="Q51" s="116"/>
      <c r="R51" s="1613" t="s">
        <v>135</v>
      </c>
      <c r="S51" s="1613"/>
      <c r="T51" s="1613"/>
      <c r="U51" s="116"/>
      <c r="V51" s="802" t="s">
        <v>134</v>
      </c>
      <c r="W51" s="551"/>
      <c r="X51" s="1613" t="s">
        <v>136</v>
      </c>
      <c r="Y51" s="1613"/>
      <c r="Z51" s="1613"/>
      <c r="AA51" s="114"/>
      <c r="AB51" s="115" t="s">
        <v>135</v>
      </c>
      <c r="AC51" s="114"/>
      <c r="AD51" s="115" t="s">
        <v>134</v>
      </c>
      <c r="AE51" s="5"/>
      <c r="AF51" s="8"/>
    </row>
    <row r="52" spans="1:33" ht="2.25" customHeight="1">
      <c r="A52" s="4"/>
      <c r="B52" s="851"/>
      <c r="C52" s="804"/>
      <c r="D52" s="804"/>
      <c r="E52" s="122"/>
      <c r="F52" s="552"/>
      <c r="G52" s="552"/>
      <c r="H52" s="553"/>
      <c r="I52" s="554"/>
      <c r="J52" s="555"/>
      <c r="K52" s="555"/>
      <c r="L52" s="555"/>
      <c r="M52" s="315"/>
      <c r="N52" s="114"/>
      <c r="O52" s="114"/>
      <c r="P52" s="114"/>
      <c r="Q52" s="114"/>
      <c r="R52" s="114"/>
      <c r="S52" s="114"/>
      <c r="T52" s="114"/>
      <c r="U52" s="114"/>
      <c r="V52" s="114"/>
      <c r="W52" s="551"/>
      <c r="X52" s="114"/>
      <c r="Y52" s="114"/>
      <c r="Z52" s="114"/>
      <c r="AA52" s="114"/>
      <c r="AB52" s="114"/>
      <c r="AC52" s="114"/>
      <c r="AD52" s="114"/>
      <c r="AE52" s="5"/>
      <c r="AF52" s="8"/>
    </row>
    <row r="53" spans="1:33" ht="27.75" customHeight="1">
      <c r="A53" s="4"/>
      <c r="B53" s="851"/>
      <c r="C53" s="1614" t="s">
        <v>570</v>
      </c>
      <c r="D53" s="1614"/>
      <c r="E53" s="156"/>
      <c r="F53" s="556">
        <v>3543</v>
      </c>
      <c r="G53" s="803"/>
      <c r="H53" s="803">
        <v>100</v>
      </c>
      <c r="I53" s="557"/>
      <c r="J53" s="1615">
        <v>12</v>
      </c>
      <c r="K53" s="1615"/>
      <c r="L53" s="1615"/>
      <c r="M53" s="557"/>
      <c r="N53" s="1616">
        <v>0.9</v>
      </c>
      <c r="O53" s="1616"/>
      <c r="P53" s="1616"/>
      <c r="Q53" s="803"/>
      <c r="R53" s="1616">
        <v>-2.7</v>
      </c>
      <c r="S53" s="1616"/>
      <c r="T53" s="1616"/>
      <c r="U53" s="803"/>
      <c r="V53" s="803">
        <v>3.7</v>
      </c>
      <c r="W53" s="557"/>
      <c r="X53" s="1616">
        <v>0.9</v>
      </c>
      <c r="Y53" s="1616"/>
      <c r="Z53" s="1616"/>
      <c r="AA53" s="803"/>
      <c r="AB53" s="803">
        <v>-2.7</v>
      </c>
      <c r="AC53" s="803"/>
      <c r="AD53" s="803">
        <v>3.7</v>
      </c>
      <c r="AE53" s="5"/>
      <c r="AF53" s="8"/>
    </row>
    <row r="54" spans="1:33" s="563" customFormat="1" ht="9.75" customHeight="1">
      <c r="A54" s="537"/>
      <c r="B54" s="851"/>
      <c r="C54" s="558" t="s">
        <v>132</v>
      </c>
      <c r="D54" s="559"/>
      <c r="E54" s="558"/>
      <c r="F54" s="560"/>
      <c r="G54" s="560"/>
      <c r="H54" s="560"/>
      <c r="I54" s="560"/>
      <c r="J54" s="561"/>
      <c r="K54" s="560"/>
      <c r="L54" s="561"/>
      <c r="M54" s="560"/>
      <c r="N54" s="993" t="s">
        <v>131</v>
      </c>
      <c r="O54" s="560"/>
      <c r="P54" s="560"/>
      <c r="Q54" s="560"/>
      <c r="R54" s="560"/>
      <c r="S54" s="560"/>
      <c r="T54" s="560"/>
      <c r="U54" s="560"/>
      <c r="V54" s="560"/>
      <c r="W54" s="560"/>
      <c r="X54" s="560"/>
      <c r="Y54" s="560"/>
      <c r="Z54" s="560"/>
      <c r="AA54" s="560"/>
      <c r="AB54" s="560" t="s">
        <v>130</v>
      </c>
      <c r="AC54" s="560"/>
      <c r="AD54" s="560"/>
      <c r="AE54" s="5"/>
      <c r="AF54" s="562"/>
    </row>
    <row r="55" spans="1:33" s="563" customFormat="1" ht="12" customHeight="1" thickBot="1">
      <c r="A55" s="537"/>
      <c r="B55" s="983"/>
      <c r="C55" s="564"/>
      <c r="D55" s="565"/>
      <c r="E55" s="566"/>
      <c r="F55" s="567"/>
      <c r="G55" s="567"/>
      <c r="H55" s="567"/>
      <c r="I55" s="567"/>
      <c r="J55" s="567"/>
      <c r="K55" s="567"/>
      <c r="L55" s="567"/>
      <c r="M55" s="567"/>
      <c r="N55" s="567"/>
      <c r="O55" s="567"/>
      <c r="P55" s="567"/>
      <c r="Q55" s="567"/>
      <c r="R55" s="567"/>
      <c r="S55" s="567"/>
      <c r="T55" s="567"/>
      <c r="U55" s="567"/>
      <c r="V55" s="567"/>
      <c r="W55" s="567"/>
      <c r="X55" s="567"/>
      <c r="Y55" s="567"/>
      <c r="Z55" s="567"/>
      <c r="AA55" s="567"/>
      <c r="AB55" s="567"/>
      <c r="AC55" s="567"/>
      <c r="AD55" s="260" t="s">
        <v>82</v>
      </c>
      <c r="AE55" s="568"/>
      <c r="AF55" s="569"/>
    </row>
    <row r="56" spans="1:33" ht="13.5" customHeight="1" thickBot="1">
      <c r="A56" s="4"/>
      <c r="B56" s="983"/>
      <c r="C56" s="1595" t="s">
        <v>652</v>
      </c>
      <c r="D56" s="1596"/>
      <c r="E56" s="1596"/>
      <c r="F56" s="1596"/>
      <c r="G56" s="1596"/>
      <c r="H56" s="1596"/>
      <c r="I56" s="1596"/>
      <c r="J56" s="1596"/>
      <c r="K56" s="1596"/>
      <c r="L56" s="1596"/>
      <c r="M56" s="1596"/>
      <c r="N56" s="1596"/>
      <c r="O56" s="1596"/>
      <c r="P56" s="1596"/>
      <c r="Q56" s="1596"/>
      <c r="R56" s="1596"/>
      <c r="S56" s="1596"/>
      <c r="T56" s="1596"/>
      <c r="U56" s="1596"/>
      <c r="V56" s="1596"/>
      <c r="W56" s="1596"/>
      <c r="X56" s="1596"/>
      <c r="Y56" s="1596"/>
      <c r="Z56" s="1596"/>
      <c r="AA56" s="1596"/>
      <c r="AB56" s="1596"/>
      <c r="AC56" s="1596"/>
      <c r="AD56" s="1597"/>
      <c r="AE56" s="260"/>
      <c r="AF56" s="570"/>
    </row>
    <row r="57" spans="1:33" ht="2.25" customHeight="1">
      <c r="A57" s="4"/>
      <c r="B57" s="983"/>
      <c r="C57" s="1622" t="s">
        <v>78</v>
      </c>
      <c r="D57" s="1623"/>
      <c r="E57" s="568"/>
      <c r="F57" s="570"/>
      <c r="G57" s="316"/>
      <c r="H57" s="570"/>
      <c r="I57" s="419"/>
      <c r="J57" s="419"/>
      <c r="K57" s="419"/>
      <c r="L57" s="419"/>
      <c r="M57" s="419"/>
      <c r="N57" s="419"/>
      <c r="O57" s="419"/>
      <c r="P57" s="419"/>
      <c r="Q57" s="419"/>
      <c r="R57" s="419"/>
      <c r="S57" s="419"/>
      <c r="T57" s="419"/>
      <c r="U57" s="419"/>
      <c r="V57" s="419"/>
      <c r="W57" s="419"/>
      <c r="X57" s="419"/>
      <c r="Y57" s="419"/>
      <c r="Z57" s="419"/>
      <c r="AA57" s="419"/>
      <c r="AB57" s="419"/>
      <c r="AC57" s="419"/>
      <c r="AD57" s="419"/>
      <c r="AE57" s="568"/>
      <c r="AF57" s="570"/>
    </row>
    <row r="58" spans="1:33" ht="10.5" customHeight="1">
      <c r="A58" s="4"/>
      <c r="B58" s="983"/>
      <c r="C58" s="1623"/>
      <c r="D58" s="1623"/>
      <c r="E58" s="306"/>
      <c r="F58" s="1624">
        <v>2012</v>
      </c>
      <c r="G58" s="1624"/>
      <c r="H58" s="1624"/>
      <c r="I58" s="1624"/>
      <c r="J58" s="1624"/>
      <c r="K58" s="1624"/>
      <c r="L58" s="1624"/>
      <c r="M58" s="1624"/>
      <c r="N58" s="1624"/>
      <c r="O58" s="1624"/>
      <c r="P58" s="1624"/>
      <c r="Q58" s="1624"/>
      <c r="R58" s="1624"/>
      <c r="S58" s="1624"/>
      <c r="T58" s="1624"/>
      <c r="U58" s="1624"/>
      <c r="V58" s="1624"/>
      <c r="W58" s="1624"/>
      <c r="X58" s="1624"/>
      <c r="Y58" s="1624"/>
      <c r="Z58" s="1624"/>
      <c r="AA58" s="419"/>
      <c r="AB58" s="718">
        <v>2013</v>
      </c>
      <c r="AC58" s="718"/>
      <c r="AD58" s="718"/>
      <c r="AE58" s="419"/>
      <c r="AF58" s="419"/>
    </row>
    <row r="59" spans="1:33" ht="10.5" customHeight="1">
      <c r="A59" s="4"/>
      <c r="B59" s="983"/>
      <c r="C59" s="568"/>
      <c r="D59" s="306"/>
      <c r="E59" s="306"/>
      <c r="F59" s="317" t="s">
        <v>129</v>
      </c>
      <c r="G59" s="568"/>
      <c r="H59" s="317" t="s">
        <v>128</v>
      </c>
      <c r="I59" s="568"/>
      <c r="J59" s="317" t="s">
        <v>127</v>
      </c>
      <c r="K59" s="568"/>
      <c r="L59" s="317" t="s">
        <v>126</v>
      </c>
      <c r="M59" s="568"/>
      <c r="N59" s="317" t="s">
        <v>125</v>
      </c>
      <c r="O59" s="568"/>
      <c r="P59" s="317" t="s">
        <v>124</v>
      </c>
      <c r="Q59" s="568"/>
      <c r="R59" s="317" t="s">
        <v>123</v>
      </c>
      <c r="S59" s="568"/>
      <c r="T59" s="317" t="s">
        <v>122</v>
      </c>
      <c r="U59" s="568"/>
      <c r="V59" s="317" t="s">
        <v>121</v>
      </c>
      <c r="W59" s="568"/>
      <c r="X59" s="317" t="s">
        <v>120</v>
      </c>
      <c r="Y59" s="568"/>
      <c r="Z59" s="317" t="s">
        <v>119</v>
      </c>
      <c r="AA59" s="568"/>
      <c r="AB59" s="317" t="s">
        <v>118</v>
      </c>
      <c r="AC59" s="568"/>
      <c r="AD59" s="317" t="s">
        <v>129</v>
      </c>
      <c r="AE59" s="568"/>
      <c r="AF59" s="570"/>
    </row>
    <row r="60" spans="1:33" ht="9" customHeight="1">
      <c r="A60" s="4"/>
      <c r="B60" s="983"/>
      <c r="C60" s="1625" t="s">
        <v>117</v>
      </c>
      <c r="D60" s="1625"/>
      <c r="E60" s="806"/>
      <c r="F60" s="571"/>
      <c r="G60" s="570"/>
      <c r="H60" s="571"/>
      <c r="I60" s="570"/>
      <c r="J60" s="571"/>
      <c r="K60" s="570"/>
      <c r="L60" s="571"/>
      <c r="M60" s="570"/>
      <c r="N60" s="571"/>
      <c r="O60" s="570"/>
      <c r="P60" s="571"/>
      <c r="Q60" s="570"/>
      <c r="R60" s="571"/>
      <c r="S60" s="570"/>
      <c r="T60" s="571"/>
      <c r="U60" s="570"/>
      <c r="V60" s="571"/>
      <c r="W60" s="570"/>
      <c r="X60" s="571"/>
      <c r="Y60" s="570"/>
      <c r="Z60" s="571"/>
      <c r="AA60" s="570"/>
      <c r="AB60" s="571"/>
      <c r="AC60" s="570"/>
      <c r="AD60" s="571"/>
      <c r="AE60" s="568"/>
      <c r="AF60" s="570"/>
    </row>
    <row r="61" spans="1:33" s="575" customFormat="1" ht="9.75" customHeight="1">
      <c r="A61" s="572"/>
      <c r="B61" s="984"/>
      <c r="C61" s="573" t="s">
        <v>116</v>
      </c>
      <c r="D61" s="123"/>
      <c r="E61" s="123"/>
      <c r="F61" s="574">
        <v>0.1</v>
      </c>
      <c r="G61" s="574"/>
      <c r="H61" s="574">
        <v>1.2</v>
      </c>
      <c r="I61" s="574"/>
      <c r="J61" s="574">
        <v>0.3</v>
      </c>
      <c r="K61" s="574"/>
      <c r="L61" s="574">
        <v>-0.4</v>
      </c>
      <c r="M61" s="574"/>
      <c r="N61" s="574">
        <v>-0.2</v>
      </c>
      <c r="O61" s="574"/>
      <c r="P61" s="574">
        <v>0</v>
      </c>
      <c r="Q61" s="574"/>
      <c r="R61" s="574">
        <v>-0.1</v>
      </c>
      <c r="S61" s="574"/>
      <c r="T61" s="574">
        <v>0.6</v>
      </c>
      <c r="U61" s="574"/>
      <c r="V61" s="574">
        <v>0.3</v>
      </c>
      <c r="W61" s="574"/>
      <c r="X61" s="574">
        <v>-0.3</v>
      </c>
      <c r="Y61" s="574"/>
      <c r="Z61" s="574">
        <v>0</v>
      </c>
      <c r="AA61" s="574"/>
      <c r="AB61" s="574">
        <v>-1.24</v>
      </c>
      <c r="AC61" s="574"/>
      <c r="AD61" s="574">
        <v>-0.12</v>
      </c>
      <c r="AE61" s="306"/>
      <c r="AF61" s="306"/>
    </row>
    <row r="62" spans="1:33" s="575" customFormat="1" ht="9.75" customHeight="1">
      <c r="A62" s="572"/>
      <c r="B62" s="984"/>
      <c r="C62" s="573" t="s">
        <v>115</v>
      </c>
      <c r="D62" s="123"/>
      <c r="E62" s="123"/>
      <c r="F62" s="576">
        <v>3.6</v>
      </c>
      <c r="G62" s="576"/>
      <c r="H62" s="576">
        <v>3.15</v>
      </c>
      <c r="I62" s="576"/>
      <c r="J62" s="576">
        <v>3.01</v>
      </c>
      <c r="K62" s="576"/>
      <c r="L62" s="576">
        <v>2.7</v>
      </c>
      <c r="M62" s="576"/>
      <c r="N62" s="576">
        <v>2.71</v>
      </c>
      <c r="O62" s="576"/>
      <c r="P62" s="576">
        <v>2.77</v>
      </c>
      <c r="Q62" s="576"/>
      <c r="R62" s="576">
        <v>3.08</v>
      </c>
      <c r="S62" s="576"/>
      <c r="T62" s="576">
        <v>2.88</v>
      </c>
      <c r="U62" s="576"/>
      <c r="V62" s="576">
        <v>2.13</v>
      </c>
      <c r="W62" s="576"/>
      <c r="X62" s="576">
        <v>1.89</v>
      </c>
      <c r="Y62" s="576"/>
      <c r="Z62" s="576">
        <v>1.92</v>
      </c>
      <c r="AA62" s="576"/>
      <c r="AB62" s="576">
        <v>0.17</v>
      </c>
      <c r="AC62" s="576"/>
      <c r="AD62" s="576">
        <v>-0.03</v>
      </c>
      <c r="AE62" s="306"/>
      <c r="AF62" s="306"/>
    </row>
    <row r="63" spans="1:33" s="575" customFormat="1" ht="9.75" customHeight="1">
      <c r="A63" s="572"/>
      <c r="B63" s="984"/>
      <c r="C63" s="573" t="s">
        <v>430</v>
      </c>
      <c r="D63" s="123"/>
      <c r="E63" s="123"/>
      <c r="F63" s="576">
        <v>3.65</v>
      </c>
      <c r="G63" s="576"/>
      <c r="H63" s="576">
        <v>3.57</v>
      </c>
      <c r="I63" s="576"/>
      <c r="J63" s="576">
        <v>3.49</v>
      </c>
      <c r="K63" s="576"/>
      <c r="L63" s="576">
        <v>3.39</v>
      </c>
      <c r="M63" s="576"/>
      <c r="N63" s="576">
        <v>3.33</v>
      </c>
      <c r="O63" s="576"/>
      <c r="P63" s="576">
        <v>3.3</v>
      </c>
      <c r="Q63" s="576"/>
      <c r="R63" s="576">
        <v>3.31</v>
      </c>
      <c r="S63" s="576"/>
      <c r="T63" s="576">
        <v>3.26</v>
      </c>
      <c r="U63" s="576"/>
      <c r="V63" s="576">
        <v>3.08</v>
      </c>
      <c r="W63" s="576"/>
      <c r="X63" s="576">
        <v>2.91</v>
      </c>
      <c r="Y63" s="576"/>
      <c r="Z63" s="576">
        <v>2.77</v>
      </c>
      <c r="AA63" s="576"/>
      <c r="AB63" s="576">
        <v>2.5</v>
      </c>
      <c r="AC63" s="576"/>
      <c r="AD63" s="576">
        <v>2.19</v>
      </c>
      <c r="AE63" s="306"/>
      <c r="AF63" s="306"/>
      <c r="AG63" s="577"/>
    </row>
    <row r="64" spans="1:33" ht="11.25" customHeight="1">
      <c r="A64" s="4"/>
      <c r="B64" s="983"/>
      <c r="C64" s="991" t="s">
        <v>114</v>
      </c>
      <c r="D64" s="806"/>
      <c r="E64" s="806"/>
      <c r="F64" s="578"/>
      <c r="G64" s="578"/>
      <c r="H64" s="441"/>
      <c r="I64" s="441"/>
      <c r="J64" s="798"/>
      <c r="K64" s="798"/>
      <c r="L64" s="798"/>
      <c r="M64" s="798"/>
      <c r="N64" s="1265"/>
      <c r="O64" s="1265"/>
      <c r="P64" s="124"/>
      <c r="Q64" s="1265"/>
      <c r="R64" s="578"/>
      <c r="S64" s="578"/>
      <c r="T64" s="1265"/>
      <c r="U64" s="1265"/>
      <c r="V64" s="1265"/>
      <c r="W64" s="1265"/>
      <c r="X64" s="1265"/>
      <c r="Y64" s="1265"/>
      <c r="Z64" s="1265"/>
      <c r="AA64" s="1265"/>
      <c r="AB64" s="1265"/>
      <c r="AC64" s="1265"/>
      <c r="AD64" s="579"/>
      <c r="AE64" s="568"/>
      <c r="AF64" s="570"/>
    </row>
    <row r="65" spans="1:34" ht="10.5" customHeight="1">
      <c r="A65" s="4"/>
      <c r="B65" s="985"/>
      <c r="C65" s="536"/>
      <c r="D65" s="986" t="s">
        <v>697</v>
      </c>
      <c r="E65" s="580">
        <v>18.063386000324801</v>
      </c>
      <c r="F65" s="581"/>
      <c r="G65" s="578"/>
      <c r="H65" s="442"/>
      <c r="I65" s="442"/>
      <c r="J65" s="113"/>
      <c r="K65" s="113"/>
      <c r="L65" s="113"/>
      <c r="M65" s="113"/>
      <c r="N65" s="113"/>
      <c r="O65" s="113"/>
      <c r="P65" s="1370">
        <v>9.5177128810477907</v>
      </c>
      <c r="Q65" s="113"/>
      <c r="R65" s="578"/>
      <c r="S65" s="578"/>
      <c r="T65" s="1265"/>
      <c r="U65" s="1265"/>
      <c r="V65" s="1265"/>
      <c r="W65" s="1265"/>
      <c r="X65" s="1265"/>
      <c r="Y65" s="1265"/>
      <c r="Z65" s="1265"/>
      <c r="AA65" s="1265"/>
      <c r="AB65" s="1265"/>
      <c r="AC65" s="1265"/>
      <c r="AD65" s="1372">
        <v>5.5</v>
      </c>
      <c r="AE65" s="568"/>
      <c r="AF65" s="570"/>
      <c r="AH65" s="719"/>
    </row>
    <row r="66" spans="1:34" ht="10.5" customHeight="1">
      <c r="A66" s="4"/>
      <c r="B66" s="987"/>
      <c r="C66" s="123"/>
      <c r="D66" s="1627" t="s">
        <v>698</v>
      </c>
      <c r="E66" s="1627"/>
      <c r="F66" s="1627"/>
      <c r="G66" s="1627"/>
      <c r="H66" s="1627"/>
      <c r="I66" s="1627"/>
      <c r="J66" s="1627"/>
      <c r="K66" s="1627"/>
      <c r="L66" s="1627"/>
      <c r="M66" s="1627"/>
      <c r="N66" s="1627"/>
      <c r="O66" s="444"/>
      <c r="P66" s="1370">
        <v>5.0395871827520402</v>
      </c>
      <c r="Q66" s="443"/>
      <c r="R66" s="578"/>
      <c r="S66" s="578"/>
      <c r="T66" s="667"/>
      <c r="U66" s="667"/>
      <c r="V66" s="1265"/>
      <c r="W66" s="1265"/>
      <c r="X66" s="1265"/>
      <c r="Y66" s="1265"/>
      <c r="Z66" s="1265"/>
      <c r="AA66" s="1265"/>
      <c r="AB66" s="1265"/>
      <c r="AC66" s="667"/>
      <c r="AD66" s="1372">
        <v>4.5999999999999996</v>
      </c>
      <c r="AE66" s="583"/>
      <c r="AF66" s="583"/>
      <c r="AH66" s="719"/>
    </row>
    <row r="67" spans="1:34" ht="10.5" customHeight="1">
      <c r="A67" s="4"/>
      <c r="B67" s="987"/>
      <c r="C67" s="123"/>
      <c r="D67" s="585" t="s">
        <v>699</v>
      </c>
      <c r="E67" s="582">
        <v>12.5343097962059</v>
      </c>
      <c r="F67" s="581"/>
      <c r="G67" s="578"/>
      <c r="H67" s="443"/>
      <c r="I67" s="443"/>
      <c r="J67" s="443"/>
      <c r="K67" s="443"/>
      <c r="L67" s="113"/>
      <c r="M67" s="443"/>
      <c r="N67" s="444"/>
      <c r="O67" s="444"/>
      <c r="P67" s="1370">
        <v>3.5358282804284702</v>
      </c>
      <c r="Q67" s="443"/>
      <c r="R67" s="578"/>
      <c r="S67" s="578"/>
      <c r="T67" s="667"/>
      <c r="U67" s="667"/>
      <c r="V67" s="1265"/>
      <c r="W67" s="1265"/>
      <c r="X67" s="1265"/>
      <c r="Y67" s="1265"/>
      <c r="Z67" s="1265"/>
      <c r="AA67" s="1265"/>
      <c r="AB67" s="1265"/>
      <c r="AC67" s="667"/>
      <c r="AD67" s="1372">
        <v>3.9</v>
      </c>
      <c r="AE67" s="584"/>
      <c r="AF67" s="570"/>
      <c r="AH67" s="719"/>
    </row>
    <row r="68" spans="1:34" ht="10.5" customHeight="1">
      <c r="A68" s="4"/>
      <c r="B68" s="987"/>
      <c r="C68" s="123"/>
      <c r="D68" s="585" t="s">
        <v>700</v>
      </c>
      <c r="E68" s="988"/>
      <c r="F68" s="988"/>
      <c r="G68" s="585"/>
      <c r="H68" s="585"/>
      <c r="I68" s="585"/>
      <c r="J68" s="585"/>
      <c r="K68" s="585"/>
      <c r="L68" s="585"/>
      <c r="M68" s="585"/>
      <c r="N68" s="585"/>
      <c r="O68" s="444"/>
      <c r="P68" s="1370">
        <v>3.0011018731844099</v>
      </c>
      <c r="Q68" s="443"/>
      <c r="R68" s="578"/>
      <c r="S68" s="578"/>
      <c r="T68" s="667"/>
      <c r="U68" s="667"/>
      <c r="V68" s="1265"/>
      <c r="W68" s="1265"/>
      <c r="X68" s="1265"/>
      <c r="Y68" s="1265"/>
      <c r="Z68" s="1265"/>
      <c r="AA68" s="1265"/>
      <c r="AB68" s="1265"/>
      <c r="AC68" s="667"/>
      <c r="AD68" s="1372">
        <v>3.2</v>
      </c>
      <c r="AE68" s="584"/>
      <c r="AF68" s="570"/>
      <c r="AH68" s="719"/>
    </row>
    <row r="69" spans="1:34" ht="10.5" customHeight="1">
      <c r="A69" s="4"/>
      <c r="B69" s="987"/>
      <c r="C69" s="123"/>
      <c r="D69" s="1626" t="s">
        <v>701</v>
      </c>
      <c r="E69" s="1626"/>
      <c r="F69" s="1626"/>
      <c r="G69" s="1626"/>
      <c r="H69" s="1626"/>
      <c r="I69" s="1626"/>
      <c r="J69" s="1626"/>
      <c r="K69" s="1626"/>
      <c r="L69" s="1626"/>
      <c r="M69" s="1626"/>
      <c r="N69" s="1626"/>
      <c r="O69" s="445"/>
      <c r="P69" s="1370">
        <v>1.97344778372162</v>
      </c>
      <c r="Q69" s="443"/>
      <c r="R69" s="578"/>
      <c r="S69" s="578"/>
      <c r="T69" s="667"/>
      <c r="U69" s="667"/>
      <c r="V69" s="1265"/>
      <c r="W69" s="1265"/>
      <c r="X69" s="1265"/>
      <c r="Y69" s="1265"/>
      <c r="Z69" s="1265"/>
      <c r="AA69" s="1265"/>
      <c r="AB69" s="1265"/>
      <c r="AC69" s="667"/>
      <c r="AD69" s="1372">
        <v>3.1</v>
      </c>
      <c r="AE69" s="584"/>
      <c r="AF69" s="570"/>
      <c r="AH69" s="719"/>
    </row>
    <row r="70" spans="1:34" ht="9.75" customHeight="1">
      <c r="A70" s="4"/>
      <c r="B70" s="987"/>
      <c r="C70" s="123"/>
      <c r="D70" s="585" t="s">
        <v>706</v>
      </c>
      <c r="E70" s="443"/>
      <c r="F70" s="443"/>
      <c r="G70" s="443"/>
      <c r="H70" s="443"/>
      <c r="I70" s="443"/>
      <c r="J70" s="443"/>
      <c r="K70" s="443"/>
      <c r="L70" s="113"/>
      <c r="M70" s="443"/>
      <c r="N70" s="444"/>
      <c r="O70" s="446"/>
      <c r="P70" s="579">
        <v>-2.2531797716278699</v>
      </c>
      <c r="Q70" s="443"/>
      <c r="R70" s="578"/>
      <c r="S70" s="578"/>
      <c r="T70" s="667"/>
      <c r="U70" s="667"/>
      <c r="V70" s="1265"/>
      <c r="W70" s="1265"/>
      <c r="X70" s="1265"/>
      <c r="Y70" s="1265"/>
      <c r="Z70" s="1265"/>
      <c r="AA70" s="1265"/>
      <c r="AB70" s="1265"/>
      <c r="AC70" s="667"/>
      <c r="AD70" s="578"/>
      <c r="AE70" s="584"/>
      <c r="AF70" s="570"/>
    </row>
    <row r="71" spans="1:34" ht="11.25" customHeight="1">
      <c r="A71" s="4"/>
      <c r="B71" s="987"/>
      <c r="C71" s="123"/>
      <c r="D71" s="585" t="s">
        <v>702</v>
      </c>
      <c r="E71" s="535"/>
      <c r="F71" s="578"/>
      <c r="G71" s="578"/>
      <c r="H71" s="444"/>
      <c r="I71" s="444"/>
      <c r="J71" s="444"/>
      <c r="K71" s="444"/>
      <c r="L71" s="113"/>
      <c r="M71" s="444"/>
      <c r="N71" s="444"/>
      <c r="O71" s="444"/>
      <c r="P71" s="579">
        <v>-2.5207750077767401</v>
      </c>
      <c r="Q71" s="443"/>
      <c r="R71" s="578"/>
      <c r="S71" s="578"/>
      <c r="T71" s="667"/>
      <c r="U71" s="667"/>
      <c r="V71" s="1265"/>
      <c r="W71" s="1265"/>
      <c r="X71" s="1265"/>
      <c r="Y71" s="1265"/>
      <c r="Z71" s="1265"/>
      <c r="AA71" s="1265"/>
      <c r="AB71" s="1265"/>
      <c r="AC71" s="667"/>
      <c r="AD71" s="1371"/>
      <c r="AE71" s="584"/>
      <c r="AF71" s="570"/>
      <c r="AH71" s="719"/>
    </row>
    <row r="72" spans="1:34" ht="9.75" customHeight="1">
      <c r="A72" s="4"/>
      <c r="B72" s="987"/>
      <c r="C72" s="123"/>
      <c r="D72" s="585" t="s">
        <v>703</v>
      </c>
      <c r="E72" s="535"/>
      <c r="F72" s="578"/>
      <c r="G72" s="578"/>
      <c r="H72" s="444"/>
      <c r="I72" s="444"/>
      <c r="J72" s="444"/>
      <c r="K72" s="444"/>
      <c r="L72" s="113"/>
      <c r="M72" s="444"/>
      <c r="N72" s="444"/>
      <c r="O72" s="444"/>
      <c r="P72" s="579">
        <v>-3.94270828251685</v>
      </c>
      <c r="Q72" s="443"/>
      <c r="R72" s="578"/>
      <c r="S72" s="578"/>
      <c r="T72" s="667"/>
      <c r="U72" s="667"/>
      <c r="V72" s="1265"/>
      <c r="W72" s="1265"/>
      <c r="X72" s="1265"/>
      <c r="Y72" s="1265"/>
      <c r="Z72" s="1265"/>
      <c r="AA72" s="1265"/>
      <c r="AB72" s="1265"/>
      <c r="AC72" s="667"/>
      <c r="AD72" s="1371"/>
      <c r="AE72" s="584"/>
      <c r="AF72" s="570"/>
      <c r="AH72" s="719"/>
    </row>
    <row r="73" spans="1:34" ht="9.75" customHeight="1">
      <c r="A73" s="4"/>
      <c r="B73" s="987"/>
      <c r="C73" s="123"/>
      <c r="D73" s="585" t="s">
        <v>704</v>
      </c>
      <c r="E73" s="535"/>
      <c r="F73" s="578"/>
      <c r="G73" s="578"/>
      <c r="H73" s="444"/>
      <c r="I73" s="444"/>
      <c r="J73" s="444"/>
      <c r="K73" s="444"/>
      <c r="L73" s="113"/>
      <c r="M73" s="444"/>
      <c r="N73" s="444"/>
      <c r="O73" s="444"/>
      <c r="P73" s="579">
        <v>-6.3723710641593501</v>
      </c>
      <c r="Q73" s="443"/>
      <c r="R73" s="578"/>
      <c r="S73" s="578"/>
      <c r="T73" s="667"/>
      <c r="U73" s="667"/>
      <c r="V73" s="1265"/>
      <c r="W73" s="1265"/>
      <c r="X73" s="1265"/>
      <c r="Y73" s="1265"/>
      <c r="Z73" s="1265"/>
      <c r="AA73" s="1265"/>
      <c r="AB73" s="1265"/>
      <c r="AC73" s="667"/>
      <c r="AD73" s="1371"/>
      <c r="AE73" s="584"/>
      <c r="AF73" s="570"/>
      <c r="AH73" s="719"/>
    </row>
    <row r="74" spans="1:34" ht="9.75" customHeight="1">
      <c r="A74" s="4"/>
      <c r="B74" s="987"/>
      <c r="C74" s="123"/>
      <c r="D74" s="585" t="s">
        <v>705</v>
      </c>
      <c r="E74" s="535"/>
      <c r="F74" s="578"/>
      <c r="G74" s="578"/>
      <c r="H74" s="443"/>
      <c r="I74" s="443"/>
      <c r="J74" s="443"/>
      <c r="K74" s="443"/>
      <c r="L74" s="113"/>
      <c r="M74" s="443"/>
      <c r="N74" s="444"/>
      <c r="O74" s="444"/>
      <c r="P74" s="579">
        <v>-6.8140195046014398</v>
      </c>
      <c r="Q74" s="443"/>
      <c r="R74" s="578"/>
      <c r="S74" s="578"/>
      <c r="T74" s="667"/>
      <c r="U74" s="667"/>
      <c r="V74" s="1265"/>
      <c r="W74" s="1265"/>
      <c r="X74" s="1265"/>
      <c r="Y74" s="1265"/>
      <c r="Z74" s="1265"/>
      <c r="AA74" s="1265"/>
      <c r="AB74" s="1265"/>
      <c r="AC74" s="667"/>
      <c r="AD74" s="578"/>
      <c r="AE74" s="584"/>
      <c r="AF74" s="570"/>
      <c r="AH74" s="719"/>
    </row>
    <row r="75" spans="1:34" ht="9.75" customHeight="1">
      <c r="A75" s="4"/>
      <c r="B75" s="987"/>
      <c r="C75" s="123"/>
      <c r="D75" s="585"/>
      <c r="E75" s="535"/>
      <c r="F75" s="578"/>
      <c r="G75" s="578"/>
      <c r="H75" s="443"/>
      <c r="I75" s="443"/>
      <c r="J75" s="443"/>
      <c r="K75" s="443"/>
      <c r="L75" s="113"/>
      <c r="M75" s="443"/>
      <c r="N75" s="444"/>
      <c r="O75" s="444"/>
      <c r="P75" s="579"/>
      <c r="Q75" s="443"/>
      <c r="R75" s="578"/>
      <c r="S75" s="578"/>
      <c r="T75" s="667"/>
      <c r="U75" s="667"/>
      <c r="V75" s="798"/>
      <c r="W75" s="798"/>
      <c r="X75" s="798"/>
      <c r="Y75" s="798"/>
      <c r="Z75" s="798"/>
      <c r="AA75" s="798"/>
      <c r="AB75" s="798"/>
      <c r="AC75" s="667"/>
      <c r="AD75" s="578"/>
      <c r="AE75" s="584"/>
      <c r="AF75" s="570"/>
      <c r="AH75" s="719"/>
    </row>
    <row r="76" spans="1:34" ht="10.5" customHeight="1">
      <c r="A76" s="4"/>
      <c r="B76" s="989"/>
      <c r="C76" s="566" t="s">
        <v>397</v>
      </c>
      <c r="D76" s="585"/>
      <c r="E76" s="566"/>
      <c r="F76" s="566"/>
      <c r="G76" s="566"/>
      <c r="H76" s="566"/>
      <c r="I76" s="566"/>
      <c r="J76" s="990" t="s">
        <v>113</v>
      </c>
      <c r="K76" s="566"/>
      <c r="L76" s="566"/>
      <c r="M76" s="566"/>
      <c r="N76" s="566"/>
      <c r="O76" s="566"/>
      <c r="P76" s="566"/>
      <c r="Q76" s="566"/>
      <c r="R76" s="566"/>
      <c r="S76" s="566"/>
      <c r="T76" s="566"/>
      <c r="U76" s="566"/>
      <c r="V76" s="566"/>
      <c r="W76" s="566"/>
      <c r="X76" s="566"/>
      <c r="Y76" s="447"/>
      <c r="Z76" s="447"/>
      <c r="AA76" s="447"/>
      <c r="AB76" s="447"/>
      <c r="AC76" s="447"/>
      <c r="AD76" s="447"/>
      <c r="AE76" s="568"/>
      <c r="AF76" s="570"/>
      <c r="AH76" s="719"/>
    </row>
    <row r="77" spans="1:34" ht="12.75" customHeight="1">
      <c r="A77" s="4"/>
      <c r="B77" s="947">
        <v>16</v>
      </c>
      <c r="C77" s="784" t="s">
        <v>396</v>
      </c>
      <c r="D77" s="1577" t="s">
        <v>516</v>
      </c>
      <c r="E77" s="1577"/>
      <c r="F77" s="811"/>
      <c r="G77" s="811"/>
      <c r="H77" s="811"/>
      <c r="I77" s="8"/>
      <c r="J77" s="8"/>
      <c r="K77" s="8"/>
      <c r="L77" s="8"/>
      <c r="M77" s="8"/>
      <c r="N77" s="8"/>
      <c r="O77" s="8"/>
      <c r="P77" s="8"/>
      <c r="Q77" s="8"/>
      <c r="R77" s="8"/>
      <c r="S77" s="8"/>
      <c r="T77" s="8"/>
      <c r="U77" s="8"/>
      <c r="V77" s="8"/>
      <c r="W77" s="8"/>
      <c r="X77" s="1446"/>
      <c r="Y77" s="1446"/>
      <c r="Z77" s="1446"/>
      <c r="AA77" s="1446"/>
      <c r="AB77" s="1446"/>
      <c r="AC77" s="1446"/>
      <c r="AD77" s="1446"/>
      <c r="AE77" s="586"/>
      <c r="AF77" s="8"/>
    </row>
    <row r="80" spans="1:34" ht="18" customHeight="1"/>
    <row r="82" spans="2:31">
      <c r="G82" s="29"/>
      <c r="H82" s="29"/>
      <c r="I82" s="29"/>
      <c r="J82" s="29"/>
      <c r="K82" s="29"/>
      <c r="L82" s="29"/>
      <c r="M82" s="29"/>
      <c r="N82" s="29"/>
      <c r="O82" s="29"/>
      <c r="P82" s="29"/>
      <c r="Q82" s="29"/>
      <c r="R82" s="29"/>
    </row>
    <row r="83" spans="2:31" ht="17.25" customHeight="1">
      <c r="G83" s="29"/>
      <c r="H83" s="29"/>
      <c r="I83" s="29"/>
      <c r="J83" s="29"/>
      <c r="K83" s="29"/>
      <c r="L83" s="29"/>
      <c r="M83" s="29"/>
      <c r="N83" s="29"/>
      <c r="O83" s="29"/>
      <c r="P83" s="29"/>
      <c r="Q83" s="29"/>
      <c r="R83" s="29"/>
    </row>
    <row r="84" spans="2:31">
      <c r="G84" s="29"/>
      <c r="H84" s="29"/>
      <c r="I84" s="29"/>
      <c r="J84" s="29"/>
      <c r="K84" s="29"/>
      <c r="L84" s="29"/>
      <c r="M84" s="29"/>
      <c r="N84" s="29"/>
      <c r="O84" s="29"/>
      <c r="P84" s="29"/>
      <c r="Q84" s="29"/>
      <c r="R84" s="29"/>
    </row>
    <row r="85" spans="2:31" ht="9" customHeight="1">
      <c r="G85" s="29"/>
      <c r="H85" s="29"/>
      <c r="I85" s="29"/>
      <c r="J85" s="29"/>
      <c r="K85" s="29"/>
      <c r="L85" s="29"/>
      <c r="M85" s="29"/>
      <c r="N85" s="29"/>
      <c r="O85" s="29"/>
      <c r="P85" s="29"/>
      <c r="Q85" s="29"/>
      <c r="R85" s="29"/>
    </row>
    <row r="86" spans="2:31" ht="8.25" customHeight="1">
      <c r="G86" s="29"/>
      <c r="H86" s="29"/>
      <c r="I86" s="29"/>
      <c r="J86" s="29"/>
      <c r="K86" s="29"/>
      <c r="L86" s="29"/>
      <c r="M86" s="29"/>
      <c r="N86" s="29"/>
      <c r="O86" s="29"/>
      <c r="P86" s="29"/>
      <c r="Q86" s="29"/>
      <c r="R86" s="29"/>
    </row>
    <row r="87" spans="2:31" ht="9.75" customHeight="1">
      <c r="G87" s="29"/>
      <c r="H87" s="29"/>
      <c r="I87" s="29"/>
      <c r="J87" s="29"/>
      <c r="K87" s="29"/>
      <c r="L87" s="29"/>
      <c r="M87" s="29"/>
      <c r="N87" s="29"/>
      <c r="O87" s="29"/>
      <c r="P87" s="29"/>
      <c r="Q87" s="29"/>
      <c r="R87" s="29"/>
    </row>
    <row r="88" spans="2:31">
      <c r="G88" s="29"/>
      <c r="H88" s="29"/>
      <c r="I88" s="29"/>
      <c r="J88" s="29"/>
      <c r="K88" s="29"/>
      <c r="L88" s="29"/>
      <c r="M88" s="29"/>
      <c r="N88" s="29"/>
      <c r="O88" s="29"/>
      <c r="P88" s="29"/>
      <c r="Q88" s="29"/>
      <c r="R88" s="29"/>
    </row>
    <row r="89" spans="2:31">
      <c r="G89" s="29"/>
      <c r="H89" s="29"/>
      <c r="I89" s="29"/>
      <c r="J89" s="29"/>
      <c r="K89" s="29"/>
      <c r="L89" s="29"/>
      <c r="M89" s="29"/>
      <c r="N89" s="29"/>
      <c r="O89" s="29"/>
      <c r="P89" s="29"/>
      <c r="Q89" s="29"/>
      <c r="R89" s="29"/>
    </row>
    <row r="90" spans="2:31">
      <c r="G90" s="29"/>
      <c r="H90" s="29"/>
      <c r="I90" s="29"/>
      <c r="J90" s="29"/>
      <c r="K90" s="29"/>
      <c r="L90" s="29"/>
      <c r="M90" s="29"/>
      <c r="N90" s="29"/>
      <c r="O90" s="29"/>
      <c r="P90" s="29"/>
      <c r="Q90" s="29"/>
      <c r="R90" s="29"/>
    </row>
    <row r="91" spans="2:31">
      <c r="G91" s="29"/>
      <c r="H91" s="29"/>
      <c r="I91" s="29"/>
      <c r="J91" s="29"/>
      <c r="K91" s="29"/>
      <c r="L91" s="29"/>
      <c r="M91" s="29"/>
      <c r="N91" s="29"/>
      <c r="O91" s="29"/>
      <c r="P91" s="29"/>
      <c r="Q91" s="29"/>
      <c r="R91" s="29"/>
      <c r="AE91" s="9"/>
    </row>
    <row r="92" spans="2:31">
      <c r="G92" s="29"/>
      <c r="H92" s="29"/>
      <c r="I92" s="29"/>
      <c r="J92" s="29"/>
      <c r="K92" s="29"/>
      <c r="L92" s="29"/>
      <c r="M92" s="29"/>
      <c r="N92" s="29"/>
      <c r="O92" s="29"/>
      <c r="P92" s="29"/>
      <c r="Q92" s="29"/>
      <c r="R92" s="29"/>
    </row>
    <row r="93" spans="2:31">
      <c r="G93" s="29"/>
      <c r="H93" s="29"/>
      <c r="I93" s="29"/>
      <c r="J93" s="29"/>
      <c r="K93" s="29"/>
      <c r="L93" s="29"/>
      <c r="M93" s="29"/>
      <c r="N93" s="29"/>
      <c r="O93" s="29"/>
      <c r="P93" s="29"/>
      <c r="Q93" s="29"/>
      <c r="R93" s="29"/>
    </row>
    <row r="94" spans="2:31">
      <c r="B94" s="29"/>
      <c r="C94" s="29"/>
      <c r="D94" s="587"/>
      <c r="E94" s="29"/>
      <c r="F94" s="29"/>
      <c r="G94" s="29"/>
      <c r="H94" s="29"/>
      <c r="I94" s="29"/>
      <c r="J94" s="29"/>
      <c r="K94" s="29"/>
      <c r="L94" s="29"/>
      <c r="M94" s="29"/>
      <c r="N94" s="29"/>
      <c r="O94" s="29"/>
      <c r="P94" s="29"/>
      <c r="Q94" s="29"/>
      <c r="R94" s="29"/>
    </row>
    <row r="95" spans="2:31">
      <c r="B95" s="29"/>
      <c r="C95" s="29"/>
      <c r="D95" s="29"/>
      <c r="E95" s="29"/>
      <c r="F95" s="29"/>
      <c r="G95" s="29"/>
      <c r="H95" s="29"/>
      <c r="I95" s="29"/>
      <c r="J95" s="29"/>
      <c r="K95" s="29"/>
      <c r="L95" s="29"/>
      <c r="M95" s="29"/>
      <c r="N95" s="29"/>
      <c r="O95" s="29"/>
      <c r="P95" s="29"/>
      <c r="Q95" s="29"/>
      <c r="R95" s="29"/>
    </row>
  </sheetData>
  <mergeCells count="53">
    <mergeCell ref="C57:D58"/>
    <mergeCell ref="F58:Z58"/>
    <mergeCell ref="C60:D60"/>
    <mergeCell ref="D77:E77"/>
    <mergeCell ref="X77:AD77"/>
    <mergeCell ref="D69:N69"/>
    <mergeCell ref="D66:N66"/>
    <mergeCell ref="N51:P51"/>
    <mergeCell ref="R51:T51"/>
    <mergeCell ref="X51:Z51"/>
    <mergeCell ref="C53:D53"/>
    <mergeCell ref="J53:L53"/>
    <mergeCell ref="N53:P53"/>
    <mergeCell ref="R53:T53"/>
    <mergeCell ref="X53:Z53"/>
    <mergeCell ref="C50:D51"/>
    <mergeCell ref="F50:H50"/>
    <mergeCell ref="J50:L51"/>
    <mergeCell ref="N50:V50"/>
    <mergeCell ref="X50:AD50"/>
    <mergeCell ref="C39:D39"/>
    <mergeCell ref="C40:D40"/>
    <mergeCell ref="C41:D41"/>
    <mergeCell ref="C46:AD46"/>
    <mergeCell ref="C47:AD47"/>
    <mergeCell ref="C38:D38"/>
    <mergeCell ref="C27:D27"/>
    <mergeCell ref="C28:D28"/>
    <mergeCell ref="C29:D29"/>
    <mergeCell ref="C30:D30"/>
    <mergeCell ref="C31:D31"/>
    <mergeCell ref="C32:D32"/>
    <mergeCell ref="C33:D33"/>
    <mergeCell ref="C34:D34"/>
    <mergeCell ref="C35:D35"/>
    <mergeCell ref="C36:D36"/>
    <mergeCell ref="C37:D37"/>
    <mergeCell ref="C56:AD56"/>
    <mergeCell ref="C6:AD6"/>
    <mergeCell ref="C4:AD4"/>
    <mergeCell ref="C26:D26"/>
    <mergeCell ref="C1:I1"/>
    <mergeCell ref="C7:D8"/>
    <mergeCell ref="F8:Z8"/>
    <mergeCell ref="AB8:AD8"/>
    <mergeCell ref="C10:D10"/>
    <mergeCell ref="C20:D20"/>
    <mergeCell ref="C21:D21"/>
    <mergeCell ref="C22:D22"/>
    <mergeCell ref="C23:D23"/>
    <mergeCell ref="C24:D24"/>
    <mergeCell ref="C25:D25"/>
    <mergeCell ref="P1:AD1"/>
  </mergeCells>
  <printOptions horizontalCentered="1"/>
  <pageMargins left="0" right="0" top="0.19685039370078741" bottom="0.19685039370078741" header="0" footer="0"/>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sheetPr>
    <tabColor theme="7"/>
  </sheetPr>
  <dimension ref="A1:W73"/>
  <sheetViews>
    <sheetView zoomScale="125" zoomScaleNormal="125" workbookViewId="0"/>
  </sheetViews>
  <sheetFormatPr defaultRowHeight="12.75"/>
  <cols>
    <col min="1" max="1" width="1" style="216" customWidth="1"/>
    <col min="2" max="2" width="2.5703125" style="259" customWidth="1"/>
    <col min="3" max="3" width="0.42578125" style="216" customWidth="1"/>
    <col min="4" max="4" width="29.28515625" style="216" customWidth="1"/>
    <col min="5" max="5" width="0.28515625" style="216" customWidth="1"/>
    <col min="6" max="6" width="5.7109375" style="216" customWidth="1"/>
    <col min="7" max="7" width="0.28515625" style="216" customWidth="1"/>
    <col min="8" max="8" width="5.140625" style="216" customWidth="1"/>
    <col min="9" max="9" width="4.5703125" style="216" customWidth="1"/>
    <col min="10" max="10" width="5" style="216" customWidth="1"/>
    <col min="11" max="11" width="4.28515625" style="216" customWidth="1"/>
    <col min="12" max="13" width="4.5703125" style="216" customWidth="1"/>
    <col min="14" max="14" width="3.7109375" style="216" customWidth="1"/>
    <col min="15" max="15" width="3.5703125" style="216" customWidth="1"/>
    <col min="16" max="16" width="4.42578125" style="216" customWidth="1"/>
    <col min="17" max="17" width="4.28515625" style="216" customWidth="1"/>
    <col min="18" max="18" width="3.85546875" style="216" customWidth="1"/>
    <col min="19" max="19" width="3.7109375" style="216" customWidth="1"/>
    <col min="20" max="20" width="4.28515625" style="216" customWidth="1"/>
    <col min="21" max="21" width="4.7109375" style="216" customWidth="1"/>
    <col min="22" max="23" width="2.5703125" style="741" customWidth="1"/>
    <col min="24" max="214" width="9.140625" style="216"/>
    <col min="215" max="215" width="1" style="216" customWidth="1"/>
    <col min="216" max="216" width="2.5703125" style="216" customWidth="1"/>
    <col min="217" max="217" width="1" style="216" customWidth="1"/>
    <col min="218" max="218" width="20.42578125" style="216" customWidth="1"/>
    <col min="219" max="220" width="0.5703125" style="216" customWidth="1"/>
    <col min="221" max="221" width="5" style="216" customWidth="1"/>
    <col min="222" max="222" width="0.42578125" style="216" customWidth="1"/>
    <col min="223" max="223" width="5" style="216" customWidth="1"/>
    <col min="224" max="224" width="4.28515625" style="216" customWidth="1"/>
    <col min="225" max="225" width="5" style="216" customWidth="1"/>
    <col min="226" max="226" width="4.42578125" style="216" customWidth="1"/>
    <col min="227" max="228" width="5" style="216" customWidth="1"/>
    <col min="229" max="229" width="5.28515625" style="216" customWidth="1"/>
    <col min="230" max="230" width="4.85546875" style="216" customWidth="1"/>
    <col min="231" max="231" width="5" style="216" customWidth="1"/>
    <col min="232" max="232" width="5.28515625" style="216" customWidth="1"/>
    <col min="233" max="233" width="4.140625" style="216" customWidth="1"/>
    <col min="234" max="234" width="5" style="216" customWidth="1"/>
    <col min="235" max="236" width="5.42578125" style="216" customWidth="1"/>
    <col min="237" max="237" width="2.5703125" style="216" customWidth="1"/>
    <col min="238" max="238" width="1" style="216" customWidth="1"/>
    <col min="239" max="240" width="7.5703125" style="216" customWidth="1"/>
    <col min="241" max="241" width="1.85546875" style="216" customWidth="1"/>
    <col min="242" max="255" width="7.5703125" style="216" customWidth="1"/>
    <col min="256" max="470" width="9.140625" style="216"/>
    <col min="471" max="471" width="1" style="216" customWidth="1"/>
    <col min="472" max="472" width="2.5703125" style="216" customWidth="1"/>
    <col min="473" max="473" width="1" style="216" customWidth="1"/>
    <col min="474" max="474" width="20.42578125" style="216" customWidth="1"/>
    <col min="475" max="476" width="0.5703125" style="216" customWidth="1"/>
    <col min="477" max="477" width="5" style="216" customWidth="1"/>
    <col min="478" max="478" width="0.42578125" style="216" customWidth="1"/>
    <col min="479" max="479" width="5" style="216" customWidth="1"/>
    <col min="480" max="480" width="4.28515625" style="216" customWidth="1"/>
    <col min="481" max="481" width="5" style="216" customWidth="1"/>
    <col min="482" max="482" width="4.42578125" style="216" customWidth="1"/>
    <col min="483" max="484" width="5" style="216" customWidth="1"/>
    <col min="485" max="485" width="5.28515625" style="216" customWidth="1"/>
    <col min="486" max="486" width="4.85546875" style="216" customWidth="1"/>
    <col min="487" max="487" width="5" style="216" customWidth="1"/>
    <col min="488" max="488" width="5.28515625" style="216" customWidth="1"/>
    <col min="489" max="489" width="4.140625" style="216" customWidth="1"/>
    <col min="490" max="490" width="5" style="216" customWidth="1"/>
    <col min="491" max="492" width="5.42578125" style="216" customWidth="1"/>
    <col min="493" max="493" width="2.5703125" style="216" customWidth="1"/>
    <col min="494" max="494" width="1" style="216" customWidth="1"/>
    <col min="495" max="496" width="7.5703125" style="216" customWidth="1"/>
    <col min="497" max="497" width="1.85546875" style="216" customWidth="1"/>
    <col min="498" max="511" width="7.5703125" style="216" customWidth="1"/>
    <col min="512" max="726" width="9.140625" style="216"/>
    <col min="727" max="727" width="1" style="216" customWidth="1"/>
    <col min="728" max="728" width="2.5703125" style="216" customWidth="1"/>
    <col min="729" max="729" width="1" style="216" customWidth="1"/>
    <col min="730" max="730" width="20.42578125" style="216" customWidth="1"/>
    <col min="731" max="732" width="0.5703125" style="216" customWidth="1"/>
    <col min="733" max="733" width="5" style="216" customWidth="1"/>
    <col min="734" max="734" width="0.42578125" style="216" customWidth="1"/>
    <col min="735" max="735" width="5" style="216" customWidth="1"/>
    <col min="736" max="736" width="4.28515625" style="216" customWidth="1"/>
    <col min="737" max="737" width="5" style="216" customWidth="1"/>
    <col min="738" max="738" width="4.42578125" style="216" customWidth="1"/>
    <col min="739" max="740" width="5" style="216" customWidth="1"/>
    <col min="741" max="741" width="5.28515625" style="216" customWidth="1"/>
    <col min="742" max="742" width="4.85546875" style="216" customWidth="1"/>
    <col min="743" max="743" width="5" style="216" customWidth="1"/>
    <col min="744" max="744" width="5.28515625" style="216" customWidth="1"/>
    <col min="745" max="745" width="4.140625" style="216" customWidth="1"/>
    <col min="746" max="746" width="5" style="216" customWidth="1"/>
    <col min="747" max="748" width="5.42578125" style="216" customWidth="1"/>
    <col min="749" max="749" width="2.5703125" style="216" customWidth="1"/>
    <col min="750" max="750" width="1" style="216" customWidth="1"/>
    <col min="751" max="752" width="7.5703125" style="216" customWidth="1"/>
    <col min="753" max="753" width="1.85546875" style="216" customWidth="1"/>
    <col min="754" max="767" width="7.5703125" style="216" customWidth="1"/>
    <col min="768" max="982" width="9.140625" style="216"/>
    <col min="983" max="983" width="1" style="216" customWidth="1"/>
    <col min="984" max="984" width="2.5703125" style="216" customWidth="1"/>
    <col min="985" max="985" width="1" style="216" customWidth="1"/>
    <col min="986" max="986" width="20.42578125" style="216" customWidth="1"/>
    <col min="987" max="988" width="0.5703125" style="216" customWidth="1"/>
    <col min="989" max="989" width="5" style="216" customWidth="1"/>
    <col min="990" max="990" width="0.42578125" style="216" customWidth="1"/>
    <col min="991" max="991" width="5" style="216" customWidth="1"/>
    <col min="992" max="992" width="4.28515625" style="216" customWidth="1"/>
    <col min="993" max="993" width="5" style="216" customWidth="1"/>
    <col min="994" max="994" width="4.42578125" style="216" customWidth="1"/>
    <col min="995" max="996" width="5" style="216" customWidth="1"/>
    <col min="997" max="997" width="5.28515625" style="216" customWidth="1"/>
    <col min="998" max="998" width="4.85546875" style="216" customWidth="1"/>
    <col min="999" max="999" width="5" style="216" customWidth="1"/>
    <col min="1000" max="1000" width="5.28515625" style="216" customWidth="1"/>
    <col min="1001" max="1001" width="4.140625" style="216" customWidth="1"/>
    <col min="1002" max="1002" width="5" style="216" customWidth="1"/>
    <col min="1003" max="1004" width="5.42578125" style="216" customWidth="1"/>
    <col min="1005" max="1005" width="2.5703125" style="216" customWidth="1"/>
    <col min="1006" max="1006" width="1" style="216" customWidth="1"/>
    <col min="1007" max="1008" width="7.5703125" style="216" customWidth="1"/>
    <col min="1009" max="1009" width="1.85546875" style="216" customWidth="1"/>
    <col min="1010" max="1023" width="7.5703125" style="216" customWidth="1"/>
    <col min="1024" max="1238" width="9.140625" style="216"/>
    <col min="1239" max="1239" width="1" style="216" customWidth="1"/>
    <col min="1240" max="1240" width="2.5703125" style="216" customWidth="1"/>
    <col min="1241" max="1241" width="1" style="216" customWidth="1"/>
    <col min="1242" max="1242" width="20.42578125" style="216" customWidth="1"/>
    <col min="1243" max="1244" width="0.5703125" style="216" customWidth="1"/>
    <col min="1245" max="1245" width="5" style="216" customWidth="1"/>
    <col min="1246" max="1246" width="0.42578125" style="216" customWidth="1"/>
    <col min="1247" max="1247" width="5" style="216" customWidth="1"/>
    <col min="1248" max="1248" width="4.28515625" style="216" customWidth="1"/>
    <col min="1249" max="1249" width="5" style="216" customWidth="1"/>
    <col min="1250" max="1250" width="4.42578125" style="216" customWidth="1"/>
    <col min="1251" max="1252" width="5" style="216" customWidth="1"/>
    <col min="1253" max="1253" width="5.28515625" style="216" customWidth="1"/>
    <col min="1254" max="1254" width="4.85546875" style="216" customWidth="1"/>
    <col min="1255" max="1255" width="5" style="216" customWidth="1"/>
    <col min="1256" max="1256" width="5.28515625" style="216" customWidth="1"/>
    <col min="1257" max="1257" width="4.140625" style="216" customWidth="1"/>
    <col min="1258" max="1258" width="5" style="216" customWidth="1"/>
    <col min="1259" max="1260" width="5.42578125" style="216" customWidth="1"/>
    <col min="1261" max="1261" width="2.5703125" style="216" customWidth="1"/>
    <col min="1262" max="1262" width="1" style="216" customWidth="1"/>
    <col min="1263" max="1264" width="7.5703125" style="216" customWidth="1"/>
    <col min="1265" max="1265" width="1.85546875" style="216" customWidth="1"/>
    <col min="1266" max="1279" width="7.5703125" style="216" customWidth="1"/>
    <col min="1280" max="1494" width="9.140625" style="216"/>
    <col min="1495" max="1495" width="1" style="216" customWidth="1"/>
    <col min="1496" max="1496" width="2.5703125" style="216" customWidth="1"/>
    <col min="1497" max="1497" width="1" style="216" customWidth="1"/>
    <col min="1498" max="1498" width="20.42578125" style="216" customWidth="1"/>
    <col min="1499" max="1500" width="0.5703125" style="216" customWidth="1"/>
    <col min="1501" max="1501" width="5" style="216" customWidth="1"/>
    <col min="1502" max="1502" width="0.42578125" style="216" customWidth="1"/>
    <col min="1503" max="1503" width="5" style="216" customWidth="1"/>
    <col min="1504" max="1504" width="4.28515625" style="216" customWidth="1"/>
    <col min="1505" max="1505" width="5" style="216" customWidth="1"/>
    <col min="1506" max="1506" width="4.42578125" style="216" customWidth="1"/>
    <col min="1507" max="1508" width="5" style="216" customWidth="1"/>
    <col min="1509" max="1509" width="5.28515625" style="216" customWidth="1"/>
    <col min="1510" max="1510" width="4.85546875" style="216" customWidth="1"/>
    <col min="1511" max="1511" width="5" style="216" customWidth="1"/>
    <col min="1512" max="1512" width="5.28515625" style="216" customWidth="1"/>
    <col min="1513" max="1513" width="4.140625" style="216" customWidth="1"/>
    <col min="1514" max="1514" width="5" style="216" customWidth="1"/>
    <col min="1515" max="1516" width="5.42578125" style="216" customWidth="1"/>
    <col min="1517" max="1517" width="2.5703125" style="216" customWidth="1"/>
    <col min="1518" max="1518" width="1" style="216" customWidth="1"/>
    <col min="1519" max="1520" width="7.5703125" style="216" customWidth="1"/>
    <col min="1521" max="1521" width="1.85546875" style="216" customWidth="1"/>
    <col min="1522" max="1535" width="7.5703125" style="216" customWidth="1"/>
    <col min="1536" max="1750" width="9.140625" style="216"/>
    <col min="1751" max="1751" width="1" style="216" customWidth="1"/>
    <col min="1752" max="1752" width="2.5703125" style="216" customWidth="1"/>
    <col min="1753" max="1753" width="1" style="216" customWidth="1"/>
    <col min="1754" max="1754" width="20.42578125" style="216" customWidth="1"/>
    <col min="1755" max="1756" width="0.5703125" style="216" customWidth="1"/>
    <col min="1757" max="1757" width="5" style="216" customWidth="1"/>
    <col min="1758" max="1758" width="0.42578125" style="216" customWidth="1"/>
    <col min="1759" max="1759" width="5" style="216" customWidth="1"/>
    <col min="1760" max="1760" width="4.28515625" style="216" customWidth="1"/>
    <col min="1761" max="1761" width="5" style="216" customWidth="1"/>
    <col min="1762" max="1762" width="4.42578125" style="216" customWidth="1"/>
    <col min="1763" max="1764" width="5" style="216" customWidth="1"/>
    <col min="1765" max="1765" width="5.28515625" style="216" customWidth="1"/>
    <col min="1766" max="1766" width="4.85546875" style="216" customWidth="1"/>
    <col min="1767" max="1767" width="5" style="216" customWidth="1"/>
    <col min="1768" max="1768" width="5.28515625" style="216" customWidth="1"/>
    <col min="1769" max="1769" width="4.140625" style="216" customWidth="1"/>
    <col min="1770" max="1770" width="5" style="216" customWidth="1"/>
    <col min="1771" max="1772" width="5.42578125" style="216" customWidth="1"/>
    <col min="1773" max="1773" width="2.5703125" style="216" customWidth="1"/>
    <col min="1774" max="1774" width="1" style="216" customWidth="1"/>
    <col min="1775" max="1776" width="7.5703125" style="216" customWidth="1"/>
    <col min="1777" max="1777" width="1.85546875" style="216" customWidth="1"/>
    <col min="1778" max="1791" width="7.5703125" style="216" customWidth="1"/>
    <col min="1792" max="2006" width="9.140625" style="216"/>
    <col min="2007" max="2007" width="1" style="216" customWidth="1"/>
    <col min="2008" max="2008" width="2.5703125" style="216" customWidth="1"/>
    <col min="2009" max="2009" width="1" style="216" customWidth="1"/>
    <col min="2010" max="2010" width="20.42578125" style="216" customWidth="1"/>
    <col min="2011" max="2012" width="0.5703125" style="216" customWidth="1"/>
    <col min="2013" max="2013" width="5" style="216" customWidth="1"/>
    <col min="2014" max="2014" width="0.42578125" style="216" customWidth="1"/>
    <col min="2015" max="2015" width="5" style="216" customWidth="1"/>
    <col min="2016" max="2016" width="4.28515625" style="216" customWidth="1"/>
    <col min="2017" max="2017" width="5" style="216" customWidth="1"/>
    <col min="2018" max="2018" width="4.42578125" style="216" customWidth="1"/>
    <col min="2019" max="2020" width="5" style="216" customWidth="1"/>
    <col min="2021" max="2021" width="5.28515625" style="216" customWidth="1"/>
    <col min="2022" max="2022" width="4.85546875" style="216" customWidth="1"/>
    <col min="2023" max="2023" width="5" style="216" customWidth="1"/>
    <col min="2024" max="2024" width="5.28515625" style="216" customWidth="1"/>
    <col min="2025" max="2025" width="4.140625" style="216" customWidth="1"/>
    <col min="2026" max="2026" width="5" style="216" customWidth="1"/>
    <col min="2027" max="2028" width="5.42578125" style="216" customWidth="1"/>
    <col min="2029" max="2029" width="2.5703125" style="216" customWidth="1"/>
    <col min="2030" max="2030" width="1" style="216" customWidth="1"/>
    <col min="2031" max="2032" width="7.5703125" style="216" customWidth="1"/>
    <col min="2033" max="2033" width="1.85546875" style="216" customWidth="1"/>
    <col min="2034" max="2047" width="7.5703125" style="216" customWidth="1"/>
    <col min="2048" max="2262" width="9.140625" style="216"/>
    <col min="2263" max="2263" width="1" style="216" customWidth="1"/>
    <col min="2264" max="2264" width="2.5703125" style="216" customWidth="1"/>
    <col min="2265" max="2265" width="1" style="216" customWidth="1"/>
    <col min="2266" max="2266" width="20.42578125" style="216" customWidth="1"/>
    <col min="2267" max="2268" width="0.5703125" style="216" customWidth="1"/>
    <col min="2269" max="2269" width="5" style="216" customWidth="1"/>
    <col min="2270" max="2270" width="0.42578125" style="216" customWidth="1"/>
    <col min="2271" max="2271" width="5" style="216" customWidth="1"/>
    <col min="2272" max="2272" width="4.28515625" style="216" customWidth="1"/>
    <col min="2273" max="2273" width="5" style="216" customWidth="1"/>
    <col min="2274" max="2274" width="4.42578125" style="216" customWidth="1"/>
    <col min="2275" max="2276" width="5" style="216" customWidth="1"/>
    <col min="2277" max="2277" width="5.28515625" style="216" customWidth="1"/>
    <col min="2278" max="2278" width="4.85546875" style="216" customWidth="1"/>
    <col min="2279" max="2279" width="5" style="216" customWidth="1"/>
    <col min="2280" max="2280" width="5.28515625" style="216" customWidth="1"/>
    <col min="2281" max="2281" width="4.140625" style="216" customWidth="1"/>
    <col min="2282" max="2282" width="5" style="216" customWidth="1"/>
    <col min="2283" max="2284" width="5.42578125" style="216" customWidth="1"/>
    <col min="2285" max="2285" width="2.5703125" style="216" customWidth="1"/>
    <col min="2286" max="2286" width="1" style="216" customWidth="1"/>
    <col min="2287" max="2288" width="7.5703125" style="216" customWidth="1"/>
    <col min="2289" max="2289" width="1.85546875" style="216" customWidth="1"/>
    <col min="2290" max="2303" width="7.5703125" style="216" customWidth="1"/>
    <col min="2304" max="2518" width="9.140625" style="216"/>
    <col min="2519" max="2519" width="1" style="216" customWidth="1"/>
    <col min="2520" max="2520" width="2.5703125" style="216" customWidth="1"/>
    <col min="2521" max="2521" width="1" style="216" customWidth="1"/>
    <col min="2522" max="2522" width="20.42578125" style="216" customWidth="1"/>
    <col min="2523" max="2524" width="0.5703125" style="216" customWidth="1"/>
    <col min="2525" max="2525" width="5" style="216" customWidth="1"/>
    <col min="2526" max="2526" width="0.42578125" style="216" customWidth="1"/>
    <col min="2527" max="2527" width="5" style="216" customWidth="1"/>
    <col min="2528" max="2528" width="4.28515625" style="216" customWidth="1"/>
    <col min="2529" max="2529" width="5" style="216" customWidth="1"/>
    <col min="2530" max="2530" width="4.42578125" style="216" customWidth="1"/>
    <col min="2531" max="2532" width="5" style="216" customWidth="1"/>
    <col min="2533" max="2533" width="5.28515625" style="216" customWidth="1"/>
    <col min="2534" max="2534" width="4.85546875" style="216" customWidth="1"/>
    <col min="2535" max="2535" width="5" style="216" customWidth="1"/>
    <col min="2536" max="2536" width="5.28515625" style="216" customWidth="1"/>
    <col min="2537" max="2537" width="4.140625" style="216" customWidth="1"/>
    <col min="2538" max="2538" width="5" style="216" customWidth="1"/>
    <col min="2539" max="2540" width="5.42578125" style="216" customWidth="1"/>
    <col min="2541" max="2541" width="2.5703125" style="216" customWidth="1"/>
    <col min="2542" max="2542" width="1" style="216" customWidth="1"/>
    <col min="2543" max="2544" width="7.5703125" style="216" customWidth="1"/>
    <col min="2545" max="2545" width="1.85546875" style="216" customWidth="1"/>
    <col min="2546" max="2559" width="7.5703125" style="216" customWidth="1"/>
    <col min="2560" max="2774" width="9.140625" style="216"/>
    <col min="2775" max="2775" width="1" style="216" customWidth="1"/>
    <col min="2776" max="2776" width="2.5703125" style="216" customWidth="1"/>
    <col min="2777" max="2777" width="1" style="216" customWidth="1"/>
    <col min="2778" max="2778" width="20.42578125" style="216" customWidth="1"/>
    <col min="2779" max="2780" width="0.5703125" style="216" customWidth="1"/>
    <col min="2781" max="2781" width="5" style="216" customWidth="1"/>
    <col min="2782" max="2782" width="0.42578125" style="216" customWidth="1"/>
    <col min="2783" max="2783" width="5" style="216" customWidth="1"/>
    <col min="2784" max="2784" width="4.28515625" style="216" customWidth="1"/>
    <col min="2785" max="2785" width="5" style="216" customWidth="1"/>
    <col min="2786" max="2786" width="4.42578125" style="216" customWidth="1"/>
    <col min="2787" max="2788" width="5" style="216" customWidth="1"/>
    <col min="2789" max="2789" width="5.28515625" style="216" customWidth="1"/>
    <col min="2790" max="2790" width="4.85546875" style="216" customWidth="1"/>
    <col min="2791" max="2791" width="5" style="216" customWidth="1"/>
    <col min="2792" max="2792" width="5.28515625" style="216" customWidth="1"/>
    <col min="2793" max="2793" width="4.140625" style="216" customWidth="1"/>
    <col min="2794" max="2794" width="5" style="216" customWidth="1"/>
    <col min="2795" max="2796" width="5.42578125" style="216" customWidth="1"/>
    <col min="2797" max="2797" width="2.5703125" style="216" customWidth="1"/>
    <col min="2798" max="2798" width="1" style="216" customWidth="1"/>
    <col min="2799" max="2800" width="7.5703125" style="216" customWidth="1"/>
    <col min="2801" max="2801" width="1.85546875" style="216" customWidth="1"/>
    <col min="2802" max="2815" width="7.5703125" style="216" customWidth="1"/>
    <col min="2816" max="3030" width="9.140625" style="216"/>
    <col min="3031" max="3031" width="1" style="216" customWidth="1"/>
    <col min="3032" max="3032" width="2.5703125" style="216" customWidth="1"/>
    <col min="3033" max="3033" width="1" style="216" customWidth="1"/>
    <col min="3034" max="3034" width="20.42578125" style="216" customWidth="1"/>
    <col min="3035" max="3036" width="0.5703125" style="216" customWidth="1"/>
    <col min="3037" max="3037" width="5" style="216" customWidth="1"/>
    <col min="3038" max="3038" width="0.42578125" style="216" customWidth="1"/>
    <col min="3039" max="3039" width="5" style="216" customWidth="1"/>
    <col min="3040" max="3040" width="4.28515625" style="216" customWidth="1"/>
    <col min="3041" max="3041" width="5" style="216" customWidth="1"/>
    <col min="3042" max="3042" width="4.42578125" style="216" customWidth="1"/>
    <col min="3043" max="3044" width="5" style="216" customWidth="1"/>
    <col min="3045" max="3045" width="5.28515625" style="216" customWidth="1"/>
    <col min="3046" max="3046" width="4.85546875" style="216" customWidth="1"/>
    <col min="3047" max="3047" width="5" style="216" customWidth="1"/>
    <col min="3048" max="3048" width="5.28515625" style="216" customWidth="1"/>
    <col min="3049" max="3049" width="4.140625" style="216" customWidth="1"/>
    <col min="3050" max="3050" width="5" style="216" customWidth="1"/>
    <col min="3051" max="3052" width="5.42578125" style="216" customWidth="1"/>
    <col min="3053" max="3053" width="2.5703125" style="216" customWidth="1"/>
    <col min="3054" max="3054" width="1" style="216" customWidth="1"/>
    <col min="3055" max="3056" width="7.5703125" style="216" customWidth="1"/>
    <col min="3057" max="3057" width="1.85546875" style="216" customWidth="1"/>
    <col min="3058" max="3071" width="7.5703125" style="216" customWidth="1"/>
    <col min="3072" max="3286" width="9.140625" style="216"/>
    <col min="3287" max="3287" width="1" style="216" customWidth="1"/>
    <col min="3288" max="3288" width="2.5703125" style="216" customWidth="1"/>
    <col min="3289" max="3289" width="1" style="216" customWidth="1"/>
    <col min="3290" max="3290" width="20.42578125" style="216" customWidth="1"/>
    <col min="3291" max="3292" width="0.5703125" style="216" customWidth="1"/>
    <col min="3293" max="3293" width="5" style="216" customWidth="1"/>
    <col min="3294" max="3294" width="0.42578125" style="216" customWidth="1"/>
    <col min="3295" max="3295" width="5" style="216" customWidth="1"/>
    <col min="3296" max="3296" width="4.28515625" style="216" customWidth="1"/>
    <col min="3297" max="3297" width="5" style="216" customWidth="1"/>
    <col min="3298" max="3298" width="4.42578125" style="216" customWidth="1"/>
    <col min="3299" max="3300" width="5" style="216" customWidth="1"/>
    <col min="3301" max="3301" width="5.28515625" style="216" customWidth="1"/>
    <col min="3302" max="3302" width="4.85546875" style="216" customWidth="1"/>
    <col min="3303" max="3303" width="5" style="216" customWidth="1"/>
    <col min="3304" max="3304" width="5.28515625" style="216" customWidth="1"/>
    <col min="3305" max="3305" width="4.140625" style="216" customWidth="1"/>
    <col min="3306" max="3306" width="5" style="216" customWidth="1"/>
    <col min="3307" max="3308" width="5.42578125" style="216" customWidth="1"/>
    <col min="3309" max="3309" width="2.5703125" style="216" customWidth="1"/>
    <col min="3310" max="3310" width="1" style="216" customWidth="1"/>
    <col min="3311" max="3312" width="7.5703125" style="216" customWidth="1"/>
    <col min="3313" max="3313" width="1.85546875" style="216" customWidth="1"/>
    <col min="3314" max="3327" width="7.5703125" style="216" customWidth="1"/>
    <col min="3328" max="3542" width="9.140625" style="216"/>
    <col min="3543" max="3543" width="1" style="216" customWidth="1"/>
    <col min="3544" max="3544" width="2.5703125" style="216" customWidth="1"/>
    <col min="3545" max="3545" width="1" style="216" customWidth="1"/>
    <col min="3546" max="3546" width="20.42578125" style="216" customWidth="1"/>
    <col min="3547" max="3548" width="0.5703125" style="216" customWidth="1"/>
    <col min="3549" max="3549" width="5" style="216" customWidth="1"/>
    <col min="3550" max="3550" width="0.42578125" style="216" customWidth="1"/>
    <col min="3551" max="3551" width="5" style="216" customWidth="1"/>
    <col min="3552" max="3552" width="4.28515625" style="216" customWidth="1"/>
    <col min="3553" max="3553" width="5" style="216" customWidth="1"/>
    <col min="3554" max="3554" width="4.42578125" style="216" customWidth="1"/>
    <col min="3555" max="3556" width="5" style="216" customWidth="1"/>
    <col min="3557" max="3557" width="5.28515625" style="216" customWidth="1"/>
    <col min="3558" max="3558" width="4.85546875" style="216" customWidth="1"/>
    <col min="3559" max="3559" width="5" style="216" customWidth="1"/>
    <col min="3560" max="3560" width="5.28515625" style="216" customWidth="1"/>
    <col min="3561" max="3561" width="4.140625" style="216" customWidth="1"/>
    <col min="3562" max="3562" width="5" style="216" customWidth="1"/>
    <col min="3563" max="3564" width="5.42578125" style="216" customWidth="1"/>
    <col min="3565" max="3565" width="2.5703125" style="216" customWidth="1"/>
    <col min="3566" max="3566" width="1" style="216" customWidth="1"/>
    <col min="3567" max="3568" width="7.5703125" style="216" customWidth="1"/>
    <col min="3569" max="3569" width="1.85546875" style="216" customWidth="1"/>
    <col min="3570" max="3583" width="7.5703125" style="216" customWidth="1"/>
    <col min="3584" max="3798" width="9.140625" style="216"/>
    <col min="3799" max="3799" width="1" style="216" customWidth="1"/>
    <col min="3800" max="3800" width="2.5703125" style="216" customWidth="1"/>
    <col min="3801" max="3801" width="1" style="216" customWidth="1"/>
    <col min="3802" max="3802" width="20.42578125" style="216" customWidth="1"/>
    <col min="3803" max="3804" width="0.5703125" style="216" customWidth="1"/>
    <col min="3805" max="3805" width="5" style="216" customWidth="1"/>
    <col min="3806" max="3806" width="0.42578125" style="216" customWidth="1"/>
    <col min="3807" max="3807" width="5" style="216" customWidth="1"/>
    <col min="3808" max="3808" width="4.28515625" style="216" customWidth="1"/>
    <col min="3809" max="3809" width="5" style="216" customWidth="1"/>
    <col min="3810" max="3810" width="4.42578125" style="216" customWidth="1"/>
    <col min="3811" max="3812" width="5" style="216" customWidth="1"/>
    <col min="3813" max="3813" width="5.28515625" style="216" customWidth="1"/>
    <col min="3814" max="3814" width="4.85546875" style="216" customWidth="1"/>
    <col min="3815" max="3815" width="5" style="216" customWidth="1"/>
    <col min="3816" max="3816" width="5.28515625" style="216" customWidth="1"/>
    <col min="3817" max="3817" width="4.140625" style="216" customWidth="1"/>
    <col min="3818" max="3818" width="5" style="216" customWidth="1"/>
    <col min="3819" max="3820" width="5.42578125" style="216" customWidth="1"/>
    <col min="3821" max="3821" width="2.5703125" style="216" customWidth="1"/>
    <col min="3822" max="3822" width="1" style="216" customWidth="1"/>
    <col min="3823" max="3824" width="7.5703125" style="216" customWidth="1"/>
    <col min="3825" max="3825" width="1.85546875" style="216" customWidth="1"/>
    <col min="3826" max="3839" width="7.5703125" style="216" customWidth="1"/>
    <col min="3840" max="4054" width="9.140625" style="216"/>
    <col min="4055" max="4055" width="1" style="216" customWidth="1"/>
    <col min="4056" max="4056" width="2.5703125" style="216" customWidth="1"/>
    <col min="4057" max="4057" width="1" style="216" customWidth="1"/>
    <col min="4058" max="4058" width="20.42578125" style="216" customWidth="1"/>
    <col min="4059" max="4060" width="0.5703125" style="216" customWidth="1"/>
    <col min="4061" max="4061" width="5" style="216" customWidth="1"/>
    <col min="4062" max="4062" width="0.42578125" style="216" customWidth="1"/>
    <col min="4063" max="4063" width="5" style="216" customWidth="1"/>
    <col min="4064" max="4064" width="4.28515625" style="216" customWidth="1"/>
    <col min="4065" max="4065" width="5" style="216" customWidth="1"/>
    <col min="4066" max="4066" width="4.42578125" style="216" customWidth="1"/>
    <col min="4067" max="4068" width="5" style="216" customWidth="1"/>
    <col min="4069" max="4069" width="5.28515625" style="216" customWidth="1"/>
    <col min="4070" max="4070" width="4.85546875" style="216" customWidth="1"/>
    <col min="4071" max="4071" width="5" style="216" customWidth="1"/>
    <col min="4072" max="4072" width="5.28515625" style="216" customWidth="1"/>
    <col min="4073" max="4073" width="4.140625" style="216" customWidth="1"/>
    <col min="4074" max="4074" width="5" style="216" customWidth="1"/>
    <col min="4075" max="4076" width="5.42578125" style="216" customWidth="1"/>
    <col min="4077" max="4077" width="2.5703125" style="216" customWidth="1"/>
    <col min="4078" max="4078" width="1" style="216" customWidth="1"/>
    <col min="4079" max="4080" width="7.5703125" style="216" customWidth="1"/>
    <col min="4081" max="4081" width="1.85546875" style="216" customWidth="1"/>
    <col min="4082" max="4095" width="7.5703125" style="216" customWidth="1"/>
    <col min="4096" max="4310" width="9.140625" style="216"/>
    <col min="4311" max="4311" width="1" style="216" customWidth="1"/>
    <col min="4312" max="4312" width="2.5703125" style="216" customWidth="1"/>
    <col min="4313" max="4313" width="1" style="216" customWidth="1"/>
    <col min="4314" max="4314" width="20.42578125" style="216" customWidth="1"/>
    <col min="4315" max="4316" width="0.5703125" style="216" customWidth="1"/>
    <col min="4317" max="4317" width="5" style="216" customWidth="1"/>
    <col min="4318" max="4318" width="0.42578125" style="216" customWidth="1"/>
    <col min="4319" max="4319" width="5" style="216" customWidth="1"/>
    <col min="4320" max="4320" width="4.28515625" style="216" customWidth="1"/>
    <col min="4321" max="4321" width="5" style="216" customWidth="1"/>
    <col min="4322" max="4322" width="4.42578125" style="216" customWidth="1"/>
    <col min="4323" max="4324" width="5" style="216" customWidth="1"/>
    <col min="4325" max="4325" width="5.28515625" style="216" customWidth="1"/>
    <col min="4326" max="4326" width="4.85546875" style="216" customWidth="1"/>
    <col min="4327" max="4327" width="5" style="216" customWidth="1"/>
    <col min="4328" max="4328" width="5.28515625" style="216" customWidth="1"/>
    <col min="4329" max="4329" width="4.140625" style="216" customWidth="1"/>
    <col min="4330" max="4330" width="5" style="216" customWidth="1"/>
    <col min="4331" max="4332" width="5.42578125" style="216" customWidth="1"/>
    <col min="4333" max="4333" width="2.5703125" style="216" customWidth="1"/>
    <col min="4334" max="4334" width="1" style="216" customWidth="1"/>
    <col min="4335" max="4336" width="7.5703125" style="216" customWidth="1"/>
    <col min="4337" max="4337" width="1.85546875" style="216" customWidth="1"/>
    <col min="4338" max="4351" width="7.5703125" style="216" customWidth="1"/>
    <col min="4352" max="4566" width="9.140625" style="216"/>
    <col min="4567" max="4567" width="1" style="216" customWidth="1"/>
    <col min="4568" max="4568" width="2.5703125" style="216" customWidth="1"/>
    <col min="4569" max="4569" width="1" style="216" customWidth="1"/>
    <col min="4570" max="4570" width="20.42578125" style="216" customWidth="1"/>
    <col min="4571" max="4572" width="0.5703125" style="216" customWidth="1"/>
    <col min="4573" max="4573" width="5" style="216" customWidth="1"/>
    <col min="4574" max="4574" width="0.42578125" style="216" customWidth="1"/>
    <col min="4575" max="4575" width="5" style="216" customWidth="1"/>
    <col min="4576" max="4576" width="4.28515625" style="216" customWidth="1"/>
    <col min="4577" max="4577" width="5" style="216" customWidth="1"/>
    <col min="4578" max="4578" width="4.42578125" style="216" customWidth="1"/>
    <col min="4579" max="4580" width="5" style="216" customWidth="1"/>
    <col min="4581" max="4581" width="5.28515625" style="216" customWidth="1"/>
    <col min="4582" max="4582" width="4.85546875" style="216" customWidth="1"/>
    <col min="4583" max="4583" width="5" style="216" customWidth="1"/>
    <col min="4584" max="4584" width="5.28515625" style="216" customWidth="1"/>
    <col min="4585" max="4585" width="4.140625" style="216" customWidth="1"/>
    <col min="4586" max="4586" width="5" style="216" customWidth="1"/>
    <col min="4587" max="4588" width="5.42578125" style="216" customWidth="1"/>
    <col min="4589" max="4589" width="2.5703125" style="216" customWidth="1"/>
    <col min="4590" max="4590" width="1" style="216" customWidth="1"/>
    <col min="4591" max="4592" width="7.5703125" style="216" customWidth="1"/>
    <col min="4593" max="4593" width="1.85546875" style="216" customWidth="1"/>
    <col min="4594" max="4607" width="7.5703125" style="216" customWidth="1"/>
    <col min="4608" max="4822" width="9.140625" style="216"/>
    <col min="4823" max="4823" width="1" style="216" customWidth="1"/>
    <col min="4824" max="4824" width="2.5703125" style="216" customWidth="1"/>
    <col min="4825" max="4825" width="1" style="216" customWidth="1"/>
    <col min="4826" max="4826" width="20.42578125" style="216" customWidth="1"/>
    <col min="4827" max="4828" width="0.5703125" style="216" customWidth="1"/>
    <col min="4829" max="4829" width="5" style="216" customWidth="1"/>
    <col min="4830" max="4830" width="0.42578125" style="216" customWidth="1"/>
    <col min="4831" max="4831" width="5" style="216" customWidth="1"/>
    <col min="4832" max="4832" width="4.28515625" style="216" customWidth="1"/>
    <col min="4833" max="4833" width="5" style="216" customWidth="1"/>
    <col min="4834" max="4834" width="4.42578125" style="216" customWidth="1"/>
    <col min="4835" max="4836" width="5" style="216" customWidth="1"/>
    <col min="4837" max="4837" width="5.28515625" style="216" customWidth="1"/>
    <col min="4838" max="4838" width="4.85546875" style="216" customWidth="1"/>
    <col min="4839" max="4839" width="5" style="216" customWidth="1"/>
    <col min="4840" max="4840" width="5.28515625" style="216" customWidth="1"/>
    <col min="4841" max="4841" width="4.140625" style="216" customWidth="1"/>
    <col min="4842" max="4842" width="5" style="216" customWidth="1"/>
    <col min="4843" max="4844" width="5.42578125" style="216" customWidth="1"/>
    <col min="4845" max="4845" width="2.5703125" style="216" customWidth="1"/>
    <col min="4846" max="4846" width="1" style="216" customWidth="1"/>
    <col min="4847" max="4848" width="7.5703125" style="216" customWidth="1"/>
    <col min="4849" max="4849" width="1.85546875" style="216" customWidth="1"/>
    <col min="4850" max="4863" width="7.5703125" style="216" customWidth="1"/>
    <col min="4864" max="5078" width="9.140625" style="216"/>
    <col min="5079" max="5079" width="1" style="216" customWidth="1"/>
    <col min="5080" max="5080" width="2.5703125" style="216" customWidth="1"/>
    <col min="5081" max="5081" width="1" style="216" customWidth="1"/>
    <col min="5082" max="5082" width="20.42578125" style="216" customWidth="1"/>
    <col min="5083" max="5084" width="0.5703125" style="216" customWidth="1"/>
    <col min="5085" max="5085" width="5" style="216" customWidth="1"/>
    <col min="5086" max="5086" width="0.42578125" style="216" customWidth="1"/>
    <col min="5087" max="5087" width="5" style="216" customWidth="1"/>
    <col min="5088" max="5088" width="4.28515625" style="216" customWidth="1"/>
    <col min="5089" max="5089" width="5" style="216" customWidth="1"/>
    <col min="5090" max="5090" width="4.42578125" style="216" customWidth="1"/>
    <col min="5091" max="5092" width="5" style="216" customWidth="1"/>
    <col min="5093" max="5093" width="5.28515625" style="216" customWidth="1"/>
    <col min="5094" max="5094" width="4.85546875" style="216" customWidth="1"/>
    <col min="5095" max="5095" width="5" style="216" customWidth="1"/>
    <col min="5096" max="5096" width="5.28515625" style="216" customWidth="1"/>
    <col min="5097" max="5097" width="4.140625" style="216" customWidth="1"/>
    <col min="5098" max="5098" width="5" style="216" customWidth="1"/>
    <col min="5099" max="5100" width="5.42578125" style="216" customWidth="1"/>
    <col min="5101" max="5101" width="2.5703125" style="216" customWidth="1"/>
    <col min="5102" max="5102" width="1" style="216" customWidth="1"/>
    <col min="5103" max="5104" width="7.5703125" style="216" customWidth="1"/>
    <col min="5105" max="5105" width="1.85546875" style="216" customWidth="1"/>
    <col min="5106" max="5119" width="7.5703125" style="216" customWidth="1"/>
    <col min="5120" max="5334" width="9.140625" style="216"/>
    <col min="5335" max="5335" width="1" style="216" customWidth="1"/>
    <col min="5336" max="5336" width="2.5703125" style="216" customWidth="1"/>
    <col min="5337" max="5337" width="1" style="216" customWidth="1"/>
    <col min="5338" max="5338" width="20.42578125" style="216" customWidth="1"/>
    <col min="5339" max="5340" width="0.5703125" style="216" customWidth="1"/>
    <col min="5341" max="5341" width="5" style="216" customWidth="1"/>
    <col min="5342" max="5342" width="0.42578125" style="216" customWidth="1"/>
    <col min="5343" max="5343" width="5" style="216" customWidth="1"/>
    <col min="5344" max="5344" width="4.28515625" style="216" customWidth="1"/>
    <col min="5345" max="5345" width="5" style="216" customWidth="1"/>
    <col min="5346" max="5346" width="4.42578125" style="216" customWidth="1"/>
    <col min="5347" max="5348" width="5" style="216" customWidth="1"/>
    <col min="5349" max="5349" width="5.28515625" style="216" customWidth="1"/>
    <col min="5350" max="5350" width="4.85546875" style="216" customWidth="1"/>
    <col min="5351" max="5351" width="5" style="216" customWidth="1"/>
    <col min="5352" max="5352" width="5.28515625" style="216" customWidth="1"/>
    <col min="5353" max="5353" width="4.140625" style="216" customWidth="1"/>
    <col min="5354" max="5354" width="5" style="216" customWidth="1"/>
    <col min="5355" max="5356" width="5.42578125" style="216" customWidth="1"/>
    <col min="5357" max="5357" width="2.5703125" style="216" customWidth="1"/>
    <col min="5358" max="5358" width="1" style="216" customWidth="1"/>
    <col min="5359" max="5360" width="7.5703125" style="216" customWidth="1"/>
    <col min="5361" max="5361" width="1.85546875" style="216" customWidth="1"/>
    <col min="5362" max="5375" width="7.5703125" style="216" customWidth="1"/>
    <col min="5376" max="5590" width="9.140625" style="216"/>
    <col min="5591" max="5591" width="1" style="216" customWidth="1"/>
    <col min="5592" max="5592" width="2.5703125" style="216" customWidth="1"/>
    <col min="5593" max="5593" width="1" style="216" customWidth="1"/>
    <col min="5594" max="5594" width="20.42578125" style="216" customWidth="1"/>
    <col min="5595" max="5596" width="0.5703125" style="216" customWidth="1"/>
    <col min="5597" max="5597" width="5" style="216" customWidth="1"/>
    <col min="5598" max="5598" width="0.42578125" style="216" customWidth="1"/>
    <col min="5599" max="5599" width="5" style="216" customWidth="1"/>
    <col min="5600" max="5600" width="4.28515625" style="216" customWidth="1"/>
    <col min="5601" max="5601" width="5" style="216" customWidth="1"/>
    <col min="5602" max="5602" width="4.42578125" style="216" customWidth="1"/>
    <col min="5603" max="5604" width="5" style="216" customWidth="1"/>
    <col min="5605" max="5605" width="5.28515625" style="216" customWidth="1"/>
    <col min="5606" max="5606" width="4.85546875" style="216" customWidth="1"/>
    <col min="5607" max="5607" width="5" style="216" customWidth="1"/>
    <col min="5608" max="5608" width="5.28515625" style="216" customWidth="1"/>
    <col min="5609" max="5609" width="4.140625" style="216" customWidth="1"/>
    <col min="5610" max="5610" width="5" style="216" customWidth="1"/>
    <col min="5611" max="5612" width="5.42578125" style="216" customWidth="1"/>
    <col min="5613" max="5613" width="2.5703125" style="216" customWidth="1"/>
    <col min="5614" max="5614" width="1" style="216" customWidth="1"/>
    <col min="5615" max="5616" width="7.5703125" style="216" customWidth="1"/>
    <col min="5617" max="5617" width="1.85546875" style="216" customWidth="1"/>
    <col min="5618" max="5631" width="7.5703125" style="216" customWidth="1"/>
    <col min="5632" max="5846" width="9.140625" style="216"/>
    <col min="5847" max="5847" width="1" style="216" customWidth="1"/>
    <col min="5848" max="5848" width="2.5703125" style="216" customWidth="1"/>
    <col min="5849" max="5849" width="1" style="216" customWidth="1"/>
    <col min="5850" max="5850" width="20.42578125" style="216" customWidth="1"/>
    <col min="5851" max="5852" width="0.5703125" style="216" customWidth="1"/>
    <col min="5853" max="5853" width="5" style="216" customWidth="1"/>
    <col min="5854" max="5854" width="0.42578125" style="216" customWidth="1"/>
    <col min="5855" max="5855" width="5" style="216" customWidth="1"/>
    <col min="5856" max="5856" width="4.28515625" style="216" customWidth="1"/>
    <col min="5857" max="5857" width="5" style="216" customWidth="1"/>
    <col min="5858" max="5858" width="4.42578125" style="216" customWidth="1"/>
    <col min="5859" max="5860" width="5" style="216" customWidth="1"/>
    <col min="5861" max="5861" width="5.28515625" style="216" customWidth="1"/>
    <col min="5862" max="5862" width="4.85546875" style="216" customWidth="1"/>
    <col min="5863" max="5863" width="5" style="216" customWidth="1"/>
    <col min="5864" max="5864" width="5.28515625" style="216" customWidth="1"/>
    <col min="5865" max="5865" width="4.140625" style="216" customWidth="1"/>
    <col min="5866" max="5866" width="5" style="216" customWidth="1"/>
    <col min="5867" max="5868" width="5.42578125" style="216" customWidth="1"/>
    <col min="5869" max="5869" width="2.5703125" style="216" customWidth="1"/>
    <col min="5870" max="5870" width="1" style="216" customWidth="1"/>
    <col min="5871" max="5872" width="7.5703125" style="216" customWidth="1"/>
    <col min="5873" max="5873" width="1.85546875" style="216" customWidth="1"/>
    <col min="5874" max="5887" width="7.5703125" style="216" customWidth="1"/>
    <col min="5888" max="6102" width="9.140625" style="216"/>
    <col min="6103" max="6103" width="1" style="216" customWidth="1"/>
    <col min="6104" max="6104" width="2.5703125" style="216" customWidth="1"/>
    <col min="6105" max="6105" width="1" style="216" customWidth="1"/>
    <col min="6106" max="6106" width="20.42578125" style="216" customWidth="1"/>
    <col min="6107" max="6108" width="0.5703125" style="216" customWidth="1"/>
    <col min="6109" max="6109" width="5" style="216" customWidth="1"/>
    <col min="6110" max="6110" width="0.42578125" style="216" customWidth="1"/>
    <col min="6111" max="6111" width="5" style="216" customWidth="1"/>
    <col min="6112" max="6112" width="4.28515625" style="216" customWidth="1"/>
    <col min="6113" max="6113" width="5" style="216" customWidth="1"/>
    <col min="6114" max="6114" width="4.42578125" style="216" customWidth="1"/>
    <col min="6115" max="6116" width="5" style="216" customWidth="1"/>
    <col min="6117" max="6117" width="5.28515625" style="216" customWidth="1"/>
    <col min="6118" max="6118" width="4.85546875" style="216" customWidth="1"/>
    <col min="6119" max="6119" width="5" style="216" customWidth="1"/>
    <col min="6120" max="6120" width="5.28515625" style="216" customWidth="1"/>
    <col min="6121" max="6121" width="4.140625" style="216" customWidth="1"/>
    <col min="6122" max="6122" width="5" style="216" customWidth="1"/>
    <col min="6123" max="6124" width="5.42578125" style="216" customWidth="1"/>
    <col min="6125" max="6125" width="2.5703125" style="216" customWidth="1"/>
    <col min="6126" max="6126" width="1" style="216" customWidth="1"/>
    <col min="6127" max="6128" width="7.5703125" style="216" customWidth="1"/>
    <col min="6129" max="6129" width="1.85546875" style="216" customWidth="1"/>
    <col min="6130" max="6143" width="7.5703125" style="216" customWidth="1"/>
    <col min="6144" max="6358" width="9.140625" style="216"/>
    <col min="6359" max="6359" width="1" style="216" customWidth="1"/>
    <col min="6360" max="6360" width="2.5703125" style="216" customWidth="1"/>
    <col min="6361" max="6361" width="1" style="216" customWidth="1"/>
    <col min="6362" max="6362" width="20.42578125" style="216" customWidth="1"/>
    <col min="6363" max="6364" width="0.5703125" style="216" customWidth="1"/>
    <col min="6365" max="6365" width="5" style="216" customWidth="1"/>
    <col min="6366" max="6366" width="0.42578125" style="216" customWidth="1"/>
    <col min="6367" max="6367" width="5" style="216" customWidth="1"/>
    <col min="6368" max="6368" width="4.28515625" style="216" customWidth="1"/>
    <col min="6369" max="6369" width="5" style="216" customWidth="1"/>
    <col min="6370" max="6370" width="4.42578125" style="216" customWidth="1"/>
    <col min="6371" max="6372" width="5" style="216" customWidth="1"/>
    <col min="6373" max="6373" width="5.28515625" style="216" customWidth="1"/>
    <col min="6374" max="6374" width="4.85546875" style="216" customWidth="1"/>
    <col min="6375" max="6375" width="5" style="216" customWidth="1"/>
    <col min="6376" max="6376" width="5.28515625" style="216" customWidth="1"/>
    <col min="6377" max="6377" width="4.140625" style="216" customWidth="1"/>
    <col min="6378" max="6378" width="5" style="216" customWidth="1"/>
    <col min="6379" max="6380" width="5.42578125" style="216" customWidth="1"/>
    <col min="6381" max="6381" width="2.5703125" style="216" customWidth="1"/>
    <col min="6382" max="6382" width="1" style="216" customWidth="1"/>
    <col min="6383" max="6384" width="7.5703125" style="216" customWidth="1"/>
    <col min="6385" max="6385" width="1.85546875" style="216" customWidth="1"/>
    <col min="6386" max="6399" width="7.5703125" style="216" customWidth="1"/>
    <col min="6400" max="6614" width="9.140625" style="216"/>
    <col min="6615" max="6615" width="1" style="216" customWidth="1"/>
    <col min="6616" max="6616" width="2.5703125" style="216" customWidth="1"/>
    <col min="6617" max="6617" width="1" style="216" customWidth="1"/>
    <col min="6618" max="6618" width="20.42578125" style="216" customWidth="1"/>
    <col min="6619" max="6620" width="0.5703125" style="216" customWidth="1"/>
    <col min="6621" max="6621" width="5" style="216" customWidth="1"/>
    <col min="6622" max="6622" width="0.42578125" style="216" customWidth="1"/>
    <col min="6623" max="6623" width="5" style="216" customWidth="1"/>
    <col min="6624" max="6624" width="4.28515625" style="216" customWidth="1"/>
    <col min="6625" max="6625" width="5" style="216" customWidth="1"/>
    <col min="6626" max="6626" width="4.42578125" style="216" customWidth="1"/>
    <col min="6627" max="6628" width="5" style="216" customWidth="1"/>
    <col min="6629" max="6629" width="5.28515625" style="216" customWidth="1"/>
    <col min="6630" max="6630" width="4.85546875" style="216" customWidth="1"/>
    <col min="6631" max="6631" width="5" style="216" customWidth="1"/>
    <col min="6632" max="6632" width="5.28515625" style="216" customWidth="1"/>
    <col min="6633" max="6633" width="4.140625" style="216" customWidth="1"/>
    <col min="6634" max="6634" width="5" style="216" customWidth="1"/>
    <col min="6635" max="6636" width="5.42578125" style="216" customWidth="1"/>
    <col min="6637" max="6637" width="2.5703125" style="216" customWidth="1"/>
    <col min="6638" max="6638" width="1" style="216" customWidth="1"/>
    <col min="6639" max="6640" width="7.5703125" style="216" customWidth="1"/>
    <col min="6641" max="6641" width="1.85546875" style="216" customWidth="1"/>
    <col min="6642" max="6655" width="7.5703125" style="216" customWidth="1"/>
    <col min="6656" max="6870" width="9.140625" style="216"/>
    <col min="6871" max="6871" width="1" style="216" customWidth="1"/>
    <col min="6872" max="6872" width="2.5703125" style="216" customWidth="1"/>
    <col min="6873" max="6873" width="1" style="216" customWidth="1"/>
    <col min="6874" max="6874" width="20.42578125" style="216" customWidth="1"/>
    <col min="6875" max="6876" width="0.5703125" style="216" customWidth="1"/>
    <col min="6877" max="6877" width="5" style="216" customWidth="1"/>
    <col min="6878" max="6878" width="0.42578125" style="216" customWidth="1"/>
    <col min="6879" max="6879" width="5" style="216" customWidth="1"/>
    <col min="6880" max="6880" width="4.28515625" style="216" customWidth="1"/>
    <col min="6881" max="6881" width="5" style="216" customWidth="1"/>
    <col min="6882" max="6882" width="4.42578125" style="216" customWidth="1"/>
    <col min="6883" max="6884" width="5" style="216" customWidth="1"/>
    <col min="6885" max="6885" width="5.28515625" style="216" customWidth="1"/>
    <col min="6886" max="6886" width="4.85546875" style="216" customWidth="1"/>
    <col min="6887" max="6887" width="5" style="216" customWidth="1"/>
    <col min="6888" max="6888" width="5.28515625" style="216" customWidth="1"/>
    <col min="6889" max="6889" width="4.140625" style="216" customWidth="1"/>
    <col min="6890" max="6890" width="5" style="216" customWidth="1"/>
    <col min="6891" max="6892" width="5.42578125" style="216" customWidth="1"/>
    <col min="6893" max="6893" width="2.5703125" style="216" customWidth="1"/>
    <col min="6894" max="6894" width="1" style="216" customWidth="1"/>
    <col min="6895" max="6896" width="7.5703125" style="216" customWidth="1"/>
    <col min="6897" max="6897" width="1.85546875" style="216" customWidth="1"/>
    <col min="6898" max="6911" width="7.5703125" style="216" customWidth="1"/>
    <col min="6912" max="7126" width="9.140625" style="216"/>
    <col min="7127" max="7127" width="1" style="216" customWidth="1"/>
    <col min="7128" max="7128" width="2.5703125" style="216" customWidth="1"/>
    <col min="7129" max="7129" width="1" style="216" customWidth="1"/>
    <col min="7130" max="7130" width="20.42578125" style="216" customWidth="1"/>
    <col min="7131" max="7132" width="0.5703125" style="216" customWidth="1"/>
    <col min="7133" max="7133" width="5" style="216" customWidth="1"/>
    <col min="7134" max="7134" width="0.42578125" style="216" customWidth="1"/>
    <col min="7135" max="7135" width="5" style="216" customWidth="1"/>
    <col min="7136" max="7136" width="4.28515625" style="216" customWidth="1"/>
    <col min="7137" max="7137" width="5" style="216" customWidth="1"/>
    <col min="7138" max="7138" width="4.42578125" style="216" customWidth="1"/>
    <col min="7139" max="7140" width="5" style="216" customWidth="1"/>
    <col min="7141" max="7141" width="5.28515625" style="216" customWidth="1"/>
    <col min="7142" max="7142" width="4.85546875" style="216" customWidth="1"/>
    <col min="7143" max="7143" width="5" style="216" customWidth="1"/>
    <col min="7144" max="7144" width="5.28515625" style="216" customWidth="1"/>
    <col min="7145" max="7145" width="4.140625" style="216" customWidth="1"/>
    <col min="7146" max="7146" width="5" style="216" customWidth="1"/>
    <col min="7147" max="7148" width="5.42578125" style="216" customWidth="1"/>
    <col min="7149" max="7149" width="2.5703125" style="216" customWidth="1"/>
    <col min="7150" max="7150" width="1" style="216" customWidth="1"/>
    <col min="7151" max="7152" width="7.5703125" style="216" customWidth="1"/>
    <col min="7153" max="7153" width="1.85546875" style="216" customWidth="1"/>
    <col min="7154" max="7167" width="7.5703125" style="216" customWidth="1"/>
    <col min="7168" max="7382" width="9.140625" style="216"/>
    <col min="7383" max="7383" width="1" style="216" customWidth="1"/>
    <col min="7384" max="7384" width="2.5703125" style="216" customWidth="1"/>
    <col min="7385" max="7385" width="1" style="216" customWidth="1"/>
    <col min="7386" max="7386" width="20.42578125" style="216" customWidth="1"/>
    <col min="7387" max="7388" width="0.5703125" style="216" customWidth="1"/>
    <col min="7389" max="7389" width="5" style="216" customWidth="1"/>
    <col min="7390" max="7390" width="0.42578125" style="216" customWidth="1"/>
    <col min="7391" max="7391" width="5" style="216" customWidth="1"/>
    <col min="7392" max="7392" width="4.28515625" style="216" customWidth="1"/>
    <col min="7393" max="7393" width="5" style="216" customWidth="1"/>
    <col min="7394" max="7394" width="4.42578125" style="216" customWidth="1"/>
    <col min="7395" max="7396" width="5" style="216" customWidth="1"/>
    <col min="7397" max="7397" width="5.28515625" style="216" customWidth="1"/>
    <col min="7398" max="7398" width="4.85546875" style="216" customWidth="1"/>
    <col min="7399" max="7399" width="5" style="216" customWidth="1"/>
    <col min="7400" max="7400" width="5.28515625" style="216" customWidth="1"/>
    <col min="7401" max="7401" width="4.140625" style="216" customWidth="1"/>
    <col min="7402" max="7402" width="5" style="216" customWidth="1"/>
    <col min="7403" max="7404" width="5.42578125" style="216" customWidth="1"/>
    <col min="7405" max="7405" width="2.5703125" style="216" customWidth="1"/>
    <col min="7406" max="7406" width="1" style="216" customWidth="1"/>
    <col min="7407" max="7408" width="7.5703125" style="216" customWidth="1"/>
    <col min="7409" max="7409" width="1.85546875" style="216" customWidth="1"/>
    <col min="7410" max="7423" width="7.5703125" style="216" customWidth="1"/>
    <col min="7424" max="7638" width="9.140625" style="216"/>
    <col min="7639" max="7639" width="1" style="216" customWidth="1"/>
    <col min="7640" max="7640" width="2.5703125" style="216" customWidth="1"/>
    <col min="7641" max="7641" width="1" style="216" customWidth="1"/>
    <col min="7642" max="7642" width="20.42578125" style="216" customWidth="1"/>
    <col min="7643" max="7644" width="0.5703125" style="216" customWidth="1"/>
    <col min="7645" max="7645" width="5" style="216" customWidth="1"/>
    <col min="7646" max="7646" width="0.42578125" style="216" customWidth="1"/>
    <col min="7647" max="7647" width="5" style="216" customWidth="1"/>
    <col min="7648" max="7648" width="4.28515625" style="216" customWidth="1"/>
    <col min="7649" max="7649" width="5" style="216" customWidth="1"/>
    <col min="7650" max="7650" width="4.42578125" style="216" customWidth="1"/>
    <col min="7651" max="7652" width="5" style="216" customWidth="1"/>
    <col min="7653" max="7653" width="5.28515625" style="216" customWidth="1"/>
    <col min="7654" max="7654" width="4.85546875" style="216" customWidth="1"/>
    <col min="7655" max="7655" width="5" style="216" customWidth="1"/>
    <col min="7656" max="7656" width="5.28515625" style="216" customWidth="1"/>
    <col min="7657" max="7657" width="4.140625" style="216" customWidth="1"/>
    <col min="7658" max="7658" width="5" style="216" customWidth="1"/>
    <col min="7659" max="7660" width="5.42578125" style="216" customWidth="1"/>
    <col min="7661" max="7661" width="2.5703125" style="216" customWidth="1"/>
    <col min="7662" max="7662" width="1" style="216" customWidth="1"/>
    <col min="7663" max="7664" width="7.5703125" style="216" customWidth="1"/>
    <col min="7665" max="7665" width="1.85546875" style="216" customWidth="1"/>
    <col min="7666" max="7679" width="7.5703125" style="216" customWidth="1"/>
    <col min="7680" max="7894" width="9.140625" style="216"/>
    <col min="7895" max="7895" width="1" style="216" customWidth="1"/>
    <col min="7896" max="7896" width="2.5703125" style="216" customWidth="1"/>
    <col min="7897" max="7897" width="1" style="216" customWidth="1"/>
    <col min="7898" max="7898" width="20.42578125" style="216" customWidth="1"/>
    <col min="7899" max="7900" width="0.5703125" style="216" customWidth="1"/>
    <col min="7901" max="7901" width="5" style="216" customWidth="1"/>
    <col min="7902" max="7902" width="0.42578125" style="216" customWidth="1"/>
    <col min="7903" max="7903" width="5" style="216" customWidth="1"/>
    <col min="7904" max="7904" width="4.28515625" style="216" customWidth="1"/>
    <col min="7905" max="7905" width="5" style="216" customWidth="1"/>
    <col min="7906" max="7906" width="4.42578125" style="216" customWidth="1"/>
    <col min="7907" max="7908" width="5" style="216" customWidth="1"/>
    <col min="7909" max="7909" width="5.28515625" style="216" customWidth="1"/>
    <col min="7910" max="7910" width="4.85546875" style="216" customWidth="1"/>
    <col min="7911" max="7911" width="5" style="216" customWidth="1"/>
    <col min="7912" max="7912" width="5.28515625" style="216" customWidth="1"/>
    <col min="7913" max="7913" width="4.140625" style="216" customWidth="1"/>
    <col min="7914" max="7914" width="5" style="216" customWidth="1"/>
    <col min="7915" max="7916" width="5.42578125" style="216" customWidth="1"/>
    <col min="7917" max="7917" width="2.5703125" style="216" customWidth="1"/>
    <col min="7918" max="7918" width="1" style="216" customWidth="1"/>
    <col min="7919" max="7920" width="7.5703125" style="216" customWidth="1"/>
    <col min="7921" max="7921" width="1.85546875" style="216" customWidth="1"/>
    <col min="7922" max="7935" width="7.5703125" style="216" customWidth="1"/>
    <col min="7936" max="8150" width="9.140625" style="216"/>
    <col min="8151" max="8151" width="1" style="216" customWidth="1"/>
    <col min="8152" max="8152" width="2.5703125" style="216" customWidth="1"/>
    <col min="8153" max="8153" width="1" style="216" customWidth="1"/>
    <col min="8154" max="8154" width="20.42578125" style="216" customWidth="1"/>
    <col min="8155" max="8156" width="0.5703125" style="216" customWidth="1"/>
    <col min="8157" max="8157" width="5" style="216" customWidth="1"/>
    <col min="8158" max="8158" width="0.42578125" style="216" customWidth="1"/>
    <col min="8159" max="8159" width="5" style="216" customWidth="1"/>
    <col min="8160" max="8160" width="4.28515625" style="216" customWidth="1"/>
    <col min="8161" max="8161" width="5" style="216" customWidth="1"/>
    <col min="8162" max="8162" width="4.42578125" style="216" customWidth="1"/>
    <col min="8163" max="8164" width="5" style="216" customWidth="1"/>
    <col min="8165" max="8165" width="5.28515625" style="216" customWidth="1"/>
    <col min="8166" max="8166" width="4.85546875" style="216" customWidth="1"/>
    <col min="8167" max="8167" width="5" style="216" customWidth="1"/>
    <col min="8168" max="8168" width="5.28515625" style="216" customWidth="1"/>
    <col min="8169" max="8169" width="4.140625" style="216" customWidth="1"/>
    <col min="8170" max="8170" width="5" style="216" customWidth="1"/>
    <col min="8171" max="8172" width="5.42578125" style="216" customWidth="1"/>
    <col min="8173" max="8173" width="2.5703125" style="216" customWidth="1"/>
    <col min="8174" max="8174" width="1" style="216" customWidth="1"/>
    <col min="8175" max="8176" width="7.5703125" style="216" customWidth="1"/>
    <col min="8177" max="8177" width="1.85546875" style="216" customWidth="1"/>
    <col min="8178" max="8191" width="7.5703125" style="216" customWidth="1"/>
    <col min="8192" max="8406" width="9.140625" style="216"/>
    <col min="8407" max="8407" width="1" style="216" customWidth="1"/>
    <col min="8408" max="8408" width="2.5703125" style="216" customWidth="1"/>
    <col min="8409" max="8409" width="1" style="216" customWidth="1"/>
    <col min="8410" max="8410" width="20.42578125" style="216" customWidth="1"/>
    <col min="8411" max="8412" width="0.5703125" style="216" customWidth="1"/>
    <col min="8413" max="8413" width="5" style="216" customWidth="1"/>
    <col min="8414" max="8414" width="0.42578125" style="216" customWidth="1"/>
    <col min="8415" max="8415" width="5" style="216" customWidth="1"/>
    <col min="8416" max="8416" width="4.28515625" style="216" customWidth="1"/>
    <col min="8417" max="8417" width="5" style="216" customWidth="1"/>
    <col min="8418" max="8418" width="4.42578125" style="216" customWidth="1"/>
    <col min="8419" max="8420" width="5" style="216" customWidth="1"/>
    <col min="8421" max="8421" width="5.28515625" style="216" customWidth="1"/>
    <col min="8422" max="8422" width="4.85546875" style="216" customWidth="1"/>
    <col min="8423" max="8423" width="5" style="216" customWidth="1"/>
    <col min="8424" max="8424" width="5.28515625" style="216" customWidth="1"/>
    <col min="8425" max="8425" width="4.140625" style="216" customWidth="1"/>
    <col min="8426" max="8426" width="5" style="216" customWidth="1"/>
    <col min="8427" max="8428" width="5.42578125" style="216" customWidth="1"/>
    <col min="8429" max="8429" width="2.5703125" style="216" customWidth="1"/>
    <col min="8430" max="8430" width="1" style="216" customWidth="1"/>
    <col min="8431" max="8432" width="7.5703125" style="216" customWidth="1"/>
    <col min="8433" max="8433" width="1.85546875" style="216" customWidth="1"/>
    <col min="8434" max="8447" width="7.5703125" style="216" customWidth="1"/>
    <col min="8448" max="8662" width="9.140625" style="216"/>
    <col min="8663" max="8663" width="1" style="216" customWidth="1"/>
    <col min="8664" max="8664" width="2.5703125" style="216" customWidth="1"/>
    <col min="8665" max="8665" width="1" style="216" customWidth="1"/>
    <col min="8666" max="8666" width="20.42578125" style="216" customWidth="1"/>
    <col min="8667" max="8668" width="0.5703125" style="216" customWidth="1"/>
    <col min="8669" max="8669" width="5" style="216" customWidth="1"/>
    <col min="8670" max="8670" width="0.42578125" style="216" customWidth="1"/>
    <col min="8671" max="8671" width="5" style="216" customWidth="1"/>
    <col min="8672" max="8672" width="4.28515625" style="216" customWidth="1"/>
    <col min="8673" max="8673" width="5" style="216" customWidth="1"/>
    <col min="8674" max="8674" width="4.42578125" style="216" customWidth="1"/>
    <col min="8675" max="8676" width="5" style="216" customWidth="1"/>
    <col min="8677" max="8677" width="5.28515625" style="216" customWidth="1"/>
    <col min="8678" max="8678" width="4.85546875" style="216" customWidth="1"/>
    <col min="8679" max="8679" width="5" style="216" customWidth="1"/>
    <col min="8680" max="8680" width="5.28515625" style="216" customWidth="1"/>
    <col min="8681" max="8681" width="4.140625" style="216" customWidth="1"/>
    <col min="8682" max="8682" width="5" style="216" customWidth="1"/>
    <col min="8683" max="8684" width="5.42578125" style="216" customWidth="1"/>
    <col min="8685" max="8685" width="2.5703125" style="216" customWidth="1"/>
    <col min="8686" max="8686" width="1" style="216" customWidth="1"/>
    <col min="8687" max="8688" width="7.5703125" style="216" customWidth="1"/>
    <col min="8689" max="8689" width="1.85546875" style="216" customWidth="1"/>
    <col min="8690" max="8703" width="7.5703125" style="216" customWidth="1"/>
    <col min="8704" max="8918" width="9.140625" style="216"/>
    <col min="8919" max="8919" width="1" style="216" customWidth="1"/>
    <col min="8920" max="8920" width="2.5703125" style="216" customWidth="1"/>
    <col min="8921" max="8921" width="1" style="216" customWidth="1"/>
    <col min="8922" max="8922" width="20.42578125" style="216" customWidth="1"/>
    <col min="8923" max="8924" width="0.5703125" style="216" customWidth="1"/>
    <col min="8925" max="8925" width="5" style="216" customWidth="1"/>
    <col min="8926" max="8926" width="0.42578125" style="216" customWidth="1"/>
    <col min="8927" max="8927" width="5" style="216" customWidth="1"/>
    <col min="8928" max="8928" width="4.28515625" style="216" customWidth="1"/>
    <col min="8929" max="8929" width="5" style="216" customWidth="1"/>
    <col min="8930" max="8930" width="4.42578125" style="216" customWidth="1"/>
    <col min="8931" max="8932" width="5" style="216" customWidth="1"/>
    <col min="8933" max="8933" width="5.28515625" style="216" customWidth="1"/>
    <col min="8934" max="8934" width="4.85546875" style="216" customWidth="1"/>
    <col min="8935" max="8935" width="5" style="216" customWidth="1"/>
    <col min="8936" max="8936" width="5.28515625" style="216" customWidth="1"/>
    <col min="8937" max="8937" width="4.140625" style="216" customWidth="1"/>
    <col min="8938" max="8938" width="5" style="216" customWidth="1"/>
    <col min="8939" max="8940" width="5.42578125" style="216" customWidth="1"/>
    <col min="8941" max="8941" width="2.5703125" style="216" customWidth="1"/>
    <col min="8942" max="8942" width="1" style="216" customWidth="1"/>
    <col min="8943" max="8944" width="7.5703125" style="216" customWidth="1"/>
    <col min="8945" max="8945" width="1.85546875" style="216" customWidth="1"/>
    <col min="8946" max="8959" width="7.5703125" style="216" customWidth="1"/>
    <col min="8960" max="9174" width="9.140625" style="216"/>
    <col min="9175" max="9175" width="1" style="216" customWidth="1"/>
    <col min="9176" max="9176" width="2.5703125" style="216" customWidth="1"/>
    <col min="9177" max="9177" width="1" style="216" customWidth="1"/>
    <col min="9178" max="9178" width="20.42578125" style="216" customWidth="1"/>
    <col min="9179" max="9180" width="0.5703125" style="216" customWidth="1"/>
    <col min="9181" max="9181" width="5" style="216" customWidth="1"/>
    <col min="9182" max="9182" width="0.42578125" style="216" customWidth="1"/>
    <col min="9183" max="9183" width="5" style="216" customWidth="1"/>
    <col min="9184" max="9184" width="4.28515625" style="216" customWidth="1"/>
    <col min="9185" max="9185" width="5" style="216" customWidth="1"/>
    <col min="9186" max="9186" width="4.42578125" style="216" customWidth="1"/>
    <col min="9187" max="9188" width="5" style="216" customWidth="1"/>
    <col min="9189" max="9189" width="5.28515625" style="216" customWidth="1"/>
    <col min="9190" max="9190" width="4.85546875" style="216" customWidth="1"/>
    <col min="9191" max="9191" width="5" style="216" customWidth="1"/>
    <col min="9192" max="9192" width="5.28515625" style="216" customWidth="1"/>
    <col min="9193" max="9193" width="4.140625" style="216" customWidth="1"/>
    <col min="9194" max="9194" width="5" style="216" customWidth="1"/>
    <col min="9195" max="9196" width="5.42578125" style="216" customWidth="1"/>
    <col min="9197" max="9197" width="2.5703125" style="216" customWidth="1"/>
    <col min="9198" max="9198" width="1" style="216" customWidth="1"/>
    <col min="9199" max="9200" width="7.5703125" style="216" customWidth="1"/>
    <col min="9201" max="9201" width="1.85546875" style="216" customWidth="1"/>
    <col min="9202" max="9215" width="7.5703125" style="216" customWidth="1"/>
    <col min="9216" max="9430" width="9.140625" style="216"/>
    <col min="9431" max="9431" width="1" style="216" customWidth="1"/>
    <col min="9432" max="9432" width="2.5703125" style="216" customWidth="1"/>
    <col min="9433" max="9433" width="1" style="216" customWidth="1"/>
    <col min="9434" max="9434" width="20.42578125" style="216" customWidth="1"/>
    <col min="9435" max="9436" width="0.5703125" style="216" customWidth="1"/>
    <col min="9437" max="9437" width="5" style="216" customWidth="1"/>
    <col min="9438" max="9438" width="0.42578125" style="216" customWidth="1"/>
    <col min="9439" max="9439" width="5" style="216" customWidth="1"/>
    <col min="9440" max="9440" width="4.28515625" style="216" customWidth="1"/>
    <col min="9441" max="9441" width="5" style="216" customWidth="1"/>
    <col min="9442" max="9442" width="4.42578125" style="216" customWidth="1"/>
    <col min="9443" max="9444" width="5" style="216" customWidth="1"/>
    <col min="9445" max="9445" width="5.28515625" style="216" customWidth="1"/>
    <col min="9446" max="9446" width="4.85546875" style="216" customWidth="1"/>
    <col min="9447" max="9447" width="5" style="216" customWidth="1"/>
    <col min="9448" max="9448" width="5.28515625" style="216" customWidth="1"/>
    <col min="9449" max="9449" width="4.140625" style="216" customWidth="1"/>
    <col min="9450" max="9450" width="5" style="216" customWidth="1"/>
    <col min="9451" max="9452" width="5.42578125" style="216" customWidth="1"/>
    <col min="9453" max="9453" width="2.5703125" style="216" customWidth="1"/>
    <col min="9454" max="9454" width="1" style="216" customWidth="1"/>
    <col min="9455" max="9456" width="7.5703125" style="216" customWidth="1"/>
    <col min="9457" max="9457" width="1.85546875" style="216" customWidth="1"/>
    <col min="9458" max="9471" width="7.5703125" style="216" customWidth="1"/>
    <col min="9472" max="9686" width="9.140625" style="216"/>
    <col min="9687" max="9687" width="1" style="216" customWidth="1"/>
    <col min="9688" max="9688" width="2.5703125" style="216" customWidth="1"/>
    <col min="9689" max="9689" width="1" style="216" customWidth="1"/>
    <col min="9690" max="9690" width="20.42578125" style="216" customWidth="1"/>
    <col min="9691" max="9692" width="0.5703125" style="216" customWidth="1"/>
    <col min="9693" max="9693" width="5" style="216" customWidth="1"/>
    <col min="9694" max="9694" width="0.42578125" style="216" customWidth="1"/>
    <col min="9695" max="9695" width="5" style="216" customWidth="1"/>
    <col min="9696" max="9696" width="4.28515625" style="216" customWidth="1"/>
    <col min="9697" max="9697" width="5" style="216" customWidth="1"/>
    <col min="9698" max="9698" width="4.42578125" style="216" customWidth="1"/>
    <col min="9699" max="9700" width="5" style="216" customWidth="1"/>
    <col min="9701" max="9701" width="5.28515625" style="216" customWidth="1"/>
    <col min="9702" max="9702" width="4.85546875" style="216" customWidth="1"/>
    <col min="9703" max="9703" width="5" style="216" customWidth="1"/>
    <col min="9704" max="9704" width="5.28515625" style="216" customWidth="1"/>
    <col min="9705" max="9705" width="4.140625" style="216" customWidth="1"/>
    <col min="9706" max="9706" width="5" style="216" customWidth="1"/>
    <col min="9707" max="9708" width="5.42578125" style="216" customWidth="1"/>
    <col min="9709" max="9709" width="2.5703125" style="216" customWidth="1"/>
    <col min="9710" max="9710" width="1" style="216" customWidth="1"/>
    <col min="9711" max="9712" width="7.5703125" style="216" customWidth="1"/>
    <col min="9713" max="9713" width="1.85546875" style="216" customWidth="1"/>
    <col min="9714" max="9727" width="7.5703125" style="216" customWidth="1"/>
    <col min="9728" max="9942" width="9.140625" style="216"/>
    <col min="9943" max="9943" width="1" style="216" customWidth="1"/>
    <col min="9944" max="9944" width="2.5703125" style="216" customWidth="1"/>
    <col min="9945" max="9945" width="1" style="216" customWidth="1"/>
    <col min="9946" max="9946" width="20.42578125" style="216" customWidth="1"/>
    <col min="9947" max="9948" width="0.5703125" style="216" customWidth="1"/>
    <col min="9949" max="9949" width="5" style="216" customWidth="1"/>
    <col min="9950" max="9950" width="0.42578125" style="216" customWidth="1"/>
    <col min="9951" max="9951" width="5" style="216" customWidth="1"/>
    <col min="9952" max="9952" width="4.28515625" style="216" customWidth="1"/>
    <col min="9953" max="9953" width="5" style="216" customWidth="1"/>
    <col min="9954" max="9954" width="4.42578125" style="216" customWidth="1"/>
    <col min="9955" max="9956" width="5" style="216" customWidth="1"/>
    <col min="9957" max="9957" width="5.28515625" style="216" customWidth="1"/>
    <col min="9958" max="9958" width="4.85546875" style="216" customWidth="1"/>
    <col min="9959" max="9959" width="5" style="216" customWidth="1"/>
    <col min="9960" max="9960" width="5.28515625" style="216" customWidth="1"/>
    <col min="9961" max="9961" width="4.140625" style="216" customWidth="1"/>
    <col min="9962" max="9962" width="5" style="216" customWidth="1"/>
    <col min="9963" max="9964" width="5.42578125" style="216" customWidth="1"/>
    <col min="9965" max="9965" width="2.5703125" style="216" customWidth="1"/>
    <col min="9966" max="9966" width="1" style="216" customWidth="1"/>
    <col min="9967" max="9968" width="7.5703125" style="216" customWidth="1"/>
    <col min="9969" max="9969" width="1.85546875" style="216" customWidth="1"/>
    <col min="9970" max="9983" width="7.5703125" style="216" customWidth="1"/>
    <col min="9984" max="10198" width="9.140625" style="216"/>
    <col min="10199" max="10199" width="1" style="216" customWidth="1"/>
    <col min="10200" max="10200" width="2.5703125" style="216" customWidth="1"/>
    <col min="10201" max="10201" width="1" style="216" customWidth="1"/>
    <col min="10202" max="10202" width="20.42578125" style="216" customWidth="1"/>
    <col min="10203" max="10204" width="0.5703125" style="216" customWidth="1"/>
    <col min="10205" max="10205" width="5" style="216" customWidth="1"/>
    <col min="10206" max="10206" width="0.42578125" style="216" customWidth="1"/>
    <col min="10207" max="10207" width="5" style="216" customWidth="1"/>
    <col min="10208" max="10208" width="4.28515625" style="216" customWidth="1"/>
    <col min="10209" max="10209" width="5" style="216" customWidth="1"/>
    <col min="10210" max="10210" width="4.42578125" style="216" customWidth="1"/>
    <col min="10211" max="10212" width="5" style="216" customWidth="1"/>
    <col min="10213" max="10213" width="5.28515625" style="216" customWidth="1"/>
    <col min="10214" max="10214" width="4.85546875" style="216" customWidth="1"/>
    <col min="10215" max="10215" width="5" style="216" customWidth="1"/>
    <col min="10216" max="10216" width="5.28515625" style="216" customWidth="1"/>
    <col min="10217" max="10217" width="4.140625" style="216" customWidth="1"/>
    <col min="10218" max="10218" width="5" style="216" customWidth="1"/>
    <col min="10219" max="10220" width="5.42578125" style="216" customWidth="1"/>
    <col min="10221" max="10221" width="2.5703125" style="216" customWidth="1"/>
    <col min="10222" max="10222" width="1" style="216" customWidth="1"/>
    <col min="10223" max="10224" width="7.5703125" style="216" customWidth="1"/>
    <col min="10225" max="10225" width="1.85546875" style="216" customWidth="1"/>
    <col min="10226" max="10239" width="7.5703125" style="216" customWidth="1"/>
    <col min="10240" max="10454" width="9.140625" style="216"/>
    <col min="10455" max="10455" width="1" style="216" customWidth="1"/>
    <col min="10456" max="10456" width="2.5703125" style="216" customWidth="1"/>
    <col min="10457" max="10457" width="1" style="216" customWidth="1"/>
    <col min="10458" max="10458" width="20.42578125" style="216" customWidth="1"/>
    <col min="10459" max="10460" width="0.5703125" style="216" customWidth="1"/>
    <col min="10461" max="10461" width="5" style="216" customWidth="1"/>
    <col min="10462" max="10462" width="0.42578125" style="216" customWidth="1"/>
    <col min="10463" max="10463" width="5" style="216" customWidth="1"/>
    <col min="10464" max="10464" width="4.28515625" style="216" customWidth="1"/>
    <col min="10465" max="10465" width="5" style="216" customWidth="1"/>
    <col min="10466" max="10466" width="4.42578125" style="216" customWidth="1"/>
    <col min="10467" max="10468" width="5" style="216" customWidth="1"/>
    <col min="10469" max="10469" width="5.28515625" style="216" customWidth="1"/>
    <col min="10470" max="10470" width="4.85546875" style="216" customWidth="1"/>
    <col min="10471" max="10471" width="5" style="216" customWidth="1"/>
    <col min="10472" max="10472" width="5.28515625" style="216" customWidth="1"/>
    <col min="10473" max="10473" width="4.140625" style="216" customWidth="1"/>
    <col min="10474" max="10474" width="5" style="216" customWidth="1"/>
    <col min="10475" max="10476" width="5.42578125" style="216" customWidth="1"/>
    <col min="10477" max="10477" width="2.5703125" style="216" customWidth="1"/>
    <col min="10478" max="10478" width="1" style="216" customWidth="1"/>
    <col min="10479" max="10480" width="7.5703125" style="216" customWidth="1"/>
    <col min="10481" max="10481" width="1.85546875" style="216" customWidth="1"/>
    <col min="10482" max="10495" width="7.5703125" style="216" customWidth="1"/>
    <col min="10496" max="10710" width="9.140625" style="216"/>
    <col min="10711" max="10711" width="1" style="216" customWidth="1"/>
    <col min="10712" max="10712" width="2.5703125" style="216" customWidth="1"/>
    <col min="10713" max="10713" width="1" style="216" customWidth="1"/>
    <col min="10714" max="10714" width="20.42578125" style="216" customWidth="1"/>
    <col min="10715" max="10716" width="0.5703125" style="216" customWidth="1"/>
    <col min="10717" max="10717" width="5" style="216" customWidth="1"/>
    <col min="10718" max="10718" width="0.42578125" style="216" customWidth="1"/>
    <col min="10719" max="10719" width="5" style="216" customWidth="1"/>
    <col min="10720" max="10720" width="4.28515625" style="216" customWidth="1"/>
    <col min="10721" max="10721" width="5" style="216" customWidth="1"/>
    <col min="10722" max="10722" width="4.42578125" style="216" customWidth="1"/>
    <col min="10723" max="10724" width="5" style="216" customWidth="1"/>
    <col min="10725" max="10725" width="5.28515625" style="216" customWidth="1"/>
    <col min="10726" max="10726" width="4.85546875" style="216" customWidth="1"/>
    <col min="10727" max="10727" width="5" style="216" customWidth="1"/>
    <col min="10728" max="10728" width="5.28515625" style="216" customWidth="1"/>
    <col min="10729" max="10729" width="4.140625" style="216" customWidth="1"/>
    <col min="10730" max="10730" width="5" style="216" customWidth="1"/>
    <col min="10731" max="10732" width="5.42578125" style="216" customWidth="1"/>
    <col min="10733" max="10733" width="2.5703125" style="216" customWidth="1"/>
    <col min="10734" max="10734" width="1" style="216" customWidth="1"/>
    <col min="10735" max="10736" width="7.5703125" style="216" customWidth="1"/>
    <col min="10737" max="10737" width="1.85546875" style="216" customWidth="1"/>
    <col min="10738" max="10751" width="7.5703125" style="216" customWidth="1"/>
    <col min="10752" max="10966" width="9.140625" style="216"/>
    <col min="10967" max="10967" width="1" style="216" customWidth="1"/>
    <col min="10968" max="10968" width="2.5703125" style="216" customWidth="1"/>
    <col min="10969" max="10969" width="1" style="216" customWidth="1"/>
    <col min="10970" max="10970" width="20.42578125" style="216" customWidth="1"/>
    <col min="10971" max="10972" width="0.5703125" style="216" customWidth="1"/>
    <col min="10973" max="10973" width="5" style="216" customWidth="1"/>
    <col min="10974" max="10974" width="0.42578125" style="216" customWidth="1"/>
    <col min="10975" max="10975" width="5" style="216" customWidth="1"/>
    <col min="10976" max="10976" width="4.28515625" style="216" customWidth="1"/>
    <col min="10977" max="10977" width="5" style="216" customWidth="1"/>
    <col min="10978" max="10978" width="4.42578125" style="216" customWidth="1"/>
    <col min="10979" max="10980" width="5" style="216" customWidth="1"/>
    <col min="10981" max="10981" width="5.28515625" style="216" customWidth="1"/>
    <col min="10982" max="10982" width="4.85546875" style="216" customWidth="1"/>
    <col min="10983" max="10983" width="5" style="216" customWidth="1"/>
    <col min="10984" max="10984" width="5.28515625" style="216" customWidth="1"/>
    <col min="10985" max="10985" width="4.140625" style="216" customWidth="1"/>
    <col min="10986" max="10986" width="5" style="216" customWidth="1"/>
    <col min="10987" max="10988" width="5.42578125" style="216" customWidth="1"/>
    <col min="10989" max="10989" width="2.5703125" style="216" customWidth="1"/>
    <col min="10990" max="10990" width="1" style="216" customWidth="1"/>
    <col min="10991" max="10992" width="7.5703125" style="216" customWidth="1"/>
    <col min="10993" max="10993" width="1.85546875" style="216" customWidth="1"/>
    <col min="10994" max="11007" width="7.5703125" style="216" customWidth="1"/>
    <col min="11008" max="11222" width="9.140625" style="216"/>
    <col min="11223" max="11223" width="1" style="216" customWidth="1"/>
    <col min="11224" max="11224" width="2.5703125" style="216" customWidth="1"/>
    <col min="11225" max="11225" width="1" style="216" customWidth="1"/>
    <col min="11226" max="11226" width="20.42578125" style="216" customWidth="1"/>
    <col min="11227" max="11228" width="0.5703125" style="216" customWidth="1"/>
    <col min="11229" max="11229" width="5" style="216" customWidth="1"/>
    <col min="11230" max="11230" width="0.42578125" style="216" customWidth="1"/>
    <col min="11231" max="11231" width="5" style="216" customWidth="1"/>
    <col min="11232" max="11232" width="4.28515625" style="216" customWidth="1"/>
    <col min="11233" max="11233" width="5" style="216" customWidth="1"/>
    <col min="11234" max="11234" width="4.42578125" style="216" customWidth="1"/>
    <col min="11235" max="11236" width="5" style="216" customWidth="1"/>
    <col min="11237" max="11237" width="5.28515625" style="216" customWidth="1"/>
    <col min="11238" max="11238" width="4.85546875" style="216" customWidth="1"/>
    <col min="11239" max="11239" width="5" style="216" customWidth="1"/>
    <col min="11240" max="11240" width="5.28515625" style="216" customWidth="1"/>
    <col min="11241" max="11241" width="4.140625" style="216" customWidth="1"/>
    <col min="11242" max="11242" width="5" style="216" customWidth="1"/>
    <col min="11243" max="11244" width="5.42578125" style="216" customWidth="1"/>
    <col min="11245" max="11245" width="2.5703125" style="216" customWidth="1"/>
    <col min="11246" max="11246" width="1" style="216" customWidth="1"/>
    <col min="11247" max="11248" width="7.5703125" style="216" customWidth="1"/>
    <col min="11249" max="11249" width="1.85546875" style="216" customWidth="1"/>
    <col min="11250" max="11263" width="7.5703125" style="216" customWidth="1"/>
    <col min="11264" max="11478" width="9.140625" style="216"/>
    <col min="11479" max="11479" width="1" style="216" customWidth="1"/>
    <col min="11480" max="11480" width="2.5703125" style="216" customWidth="1"/>
    <col min="11481" max="11481" width="1" style="216" customWidth="1"/>
    <col min="11482" max="11482" width="20.42578125" style="216" customWidth="1"/>
    <col min="11483" max="11484" width="0.5703125" style="216" customWidth="1"/>
    <col min="11485" max="11485" width="5" style="216" customWidth="1"/>
    <col min="11486" max="11486" width="0.42578125" style="216" customWidth="1"/>
    <col min="11487" max="11487" width="5" style="216" customWidth="1"/>
    <col min="11488" max="11488" width="4.28515625" style="216" customWidth="1"/>
    <col min="11489" max="11489" width="5" style="216" customWidth="1"/>
    <col min="11490" max="11490" width="4.42578125" style="216" customWidth="1"/>
    <col min="11491" max="11492" width="5" style="216" customWidth="1"/>
    <col min="11493" max="11493" width="5.28515625" style="216" customWidth="1"/>
    <col min="11494" max="11494" width="4.85546875" style="216" customWidth="1"/>
    <col min="11495" max="11495" width="5" style="216" customWidth="1"/>
    <col min="11496" max="11496" width="5.28515625" style="216" customWidth="1"/>
    <col min="11497" max="11497" width="4.140625" style="216" customWidth="1"/>
    <col min="11498" max="11498" width="5" style="216" customWidth="1"/>
    <col min="11499" max="11500" width="5.42578125" style="216" customWidth="1"/>
    <col min="11501" max="11501" width="2.5703125" style="216" customWidth="1"/>
    <col min="11502" max="11502" width="1" style="216" customWidth="1"/>
    <col min="11503" max="11504" width="7.5703125" style="216" customWidth="1"/>
    <col min="11505" max="11505" width="1.85546875" style="216" customWidth="1"/>
    <col min="11506" max="11519" width="7.5703125" style="216" customWidth="1"/>
    <col min="11520" max="11734" width="9.140625" style="216"/>
    <col min="11735" max="11735" width="1" style="216" customWidth="1"/>
    <col min="11736" max="11736" width="2.5703125" style="216" customWidth="1"/>
    <col min="11737" max="11737" width="1" style="216" customWidth="1"/>
    <col min="11738" max="11738" width="20.42578125" style="216" customWidth="1"/>
    <col min="11739" max="11740" width="0.5703125" style="216" customWidth="1"/>
    <col min="11741" max="11741" width="5" style="216" customWidth="1"/>
    <col min="11742" max="11742" width="0.42578125" style="216" customWidth="1"/>
    <col min="11743" max="11743" width="5" style="216" customWidth="1"/>
    <col min="11744" max="11744" width="4.28515625" style="216" customWidth="1"/>
    <col min="11745" max="11745" width="5" style="216" customWidth="1"/>
    <col min="11746" max="11746" width="4.42578125" style="216" customWidth="1"/>
    <col min="11747" max="11748" width="5" style="216" customWidth="1"/>
    <col min="11749" max="11749" width="5.28515625" style="216" customWidth="1"/>
    <col min="11750" max="11750" width="4.85546875" style="216" customWidth="1"/>
    <col min="11751" max="11751" width="5" style="216" customWidth="1"/>
    <col min="11752" max="11752" width="5.28515625" style="216" customWidth="1"/>
    <col min="11753" max="11753" width="4.140625" style="216" customWidth="1"/>
    <col min="11754" max="11754" width="5" style="216" customWidth="1"/>
    <col min="11755" max="11756" width="5.42578125" style="216" customWidth="1"/>
    <col min="11757" max="11757" width="2.5703125" style="216" customWidth="1"/>
    <col min="11758" max="11758" width="1" style="216" customWidth="1"/>
    <col min="11759" max="11760" width="7.5703125" style="216" customWidth="1"/>
    <col min="11761" max="11761" width="1.85546875" style="216" customWidth="1"/>
    <col min="11762" max="11775" width="7.5703125" style="216" customWidth="1"/>
    <col min="11776" max="11990" width="9.140625" style="216"/>
    <col min="11991" max="11991" width="1" style="216" customWidth="1"/>
    <col min="11992" max="11992" width="2.5703125" style="216" customWidth="1"/>
    <col min="11993" max="11993" width="1" style="216" customWidth="1"/>
    <col min="11994" max="11994" width="20.42578125" style="216" customWidth="1"/>
    <col min="11995" max="11996" width="0.5703125" style="216" customWidth="1"/>
    <col min="11997" max="11997" width="5" style="216" customWidth="1"/>
    <col min="11998" max="11998" width="0.42578125" style="216" customWidth="1"/>
    <col min="11999" max="11999" width="5" style="216" customWidth="1"/>
    <col min="12000" max="12000" width="4.28515625" style="216" customWidth="1"/>
    <col min="12001" max="12001" width="5" style="216" customWidth="1"/>
    <col min="12002" max="12002" width="4.42578125" style="216" customWidth="1"/>
    <col min="12003" max="12004" width="5" style="216" customWidth="1"/>
    <col min="12005" max="12005" width="5.28515625" style="216" customWidth="1"/>
    <col min="12006" max="12006" width="4.85546875" style="216" customWidth="1"/>
    <col min="12007" max="12007" width="5" style="216" customWidth="1"/>
    <col min="12008" max="12008" width="5.28515625" style="216" customWidth="1"/>
    <col min="12009" max="12009" width="4.140625" style="216" customWidth="1"/>
    <col min="12010" max="12010" width="5" style="216" customWidth="1"/>
    <col min="12011" max="12012" width="5.42578125" style="216" customWidth="1"/>
    <col min="12013" max="12013" width="2.5703125" style="216" customWidth="1"/>
    <col min="12014" max="12014" width="1" style="216" customWidth="1"/>
    <col min="12015" max="12016" width="7.5703125" style="216" customWidth="1"/>
    <col min="12017" max="12017" width="1.85546875" style="216" customWidth="1"/>
    <col min="12018" max="12031" width="7.5703125" style="216" customWidth="1"/>
    <col min="12032" max="12246" width="9.140625" style="216"/>
    <col min="12247" max="12247" width="1" style="216" customWidth="1"/>
    <col min="12248" max="12248" width="2.5703125" style="216" customWidth="1"/>
    <col min="12249" max="12249" width="1" style="216" customWidth="1"/>
    <col min="12250" max="12250" width="20.42578125" style="216" customWidth="1"/>
    <col min="12251" max="12252" width="0.5703125" style="216" customWidth="1"/>
    <col min="12253" max="12253" width="5" style="216" customWidth="1"/>
    <col min="12254" max="12254" width="0.42578125" style="216" customWidth="1"/>
    <col min="12255" max="12255" width="5" style="216" customWidth="1"/>
    <col min="12256" max="12256" width="4.28515625" style="216" customWidth="1"/>
    <col min="12257" max="12257" width="5" style="216" customWidth="1"/>
    <col min="12258" max="12258" width="4.42578125" style="216" customWidth="1"/>
    <col min="12259" max="12260" width="5" style="216" customWidth="1"/>
    <col min="12261" max="12261" width="5.28515625" style="216" customWidth="1"/>
    <col min="12262" max="12262" width="4.85546875" style="216" customWidth="1"/>
    <col min="12263" max="12263" width="5" style="216" customWidth="1"/>
    <col min="12264" max="12264" width="5.28515625" style="216" customWidth="1"/>
    <col min="12265" max="12265" width="4.140625" style="216" customWidth="1"/>
    <col min="12266" max="12266" width="5" style="216" customWidth="1"/>
    <col min="12267" max="12268" width="5.42578125" style="216" customWidth="1"/>
    <col min="12269" max="12269" width="2.5703125" style="216" customWidth="1"/>
    <col min="12270" max="12270" width="1" style="216" customWidth="1"/>
    <col min="12271" max="12272" width="7.5703125" style="216" customWidth="1"/>
    <col min="12273" max="12273" width="1.85546875" style="216" customWidth="1"/>
    <col min="12274" max="12287" width="7.5703125" style="216" customWidth="1"/>
    <col min="12288" max="12502" width="9.140625" style="216"/>
    <col min="12503" max="12503" width="1" style="216" customWidth="1"/>
    <col min="12504" max="12504" width="2.5703125" style="216" customWidth="1"/>
    <col min="12505" max="12505" width="1" style="216" customWidth="1"/>
    <col min="12506" max="12506" width="20.42578125" style="216" customWidth="1"/>
    <col min="12507" max="12508" width="0.5703125" style="216" customWidth="1"/>
    <col min="12509" max="12509" width="5" style="216" customWidth="1"/>
    <col min="12510" max="12510" width="0.42578125" style="216" customWidth="1"/>
    <col min="12511" max="12511" width="5" style="216" customWidth="1"/>
    <col min="12512" max="12512" width="4.28515625" style="216" customWidth="1"/>
    <col min="12513" max="12513" width="5" style="216" customWidth="1"/>
    <col min="12514" max="12514" width="4.42578125" style="216" customWidth="1"/>
    <col min="12515" max="12516" width="5" style="216" customWidth="1"/>
    <col min="12517" max="12517" width="5.28515625" style="216" customWidth="1"/>
    <col min="12518" max="12518" width="4.85546875" style="216" customWidth="1"/>
    <col min="12519" max="12519" width="5" style="216" customWidth="1"/>
    <col min="12520" max="12520" width="5.28515625" style="216" customWidth="1"/>
    <col min="12521" max="12521" width="4.140625" style="216" customWidth="1"/>
    <col min="12522" max="12522" width="5" style="216" customWidth="1"/>
    <col min="12523" max="12524" width="5.42578125" style="216" customWidth="1"/>
    <col min="12525" max="12525" width="2.5703125" style="216" customWidth="1"/>
    <col min="12526" max="12526" width="1" style="216" customWidth="1"/>
    <col min="12527" max="12528" width="7.5703125" style="216" customWidth="1"/>
    <col min="12529" max="12529" width="1.85546875" style="216" customWidth="1"/>
    <col min="12530" max="12543" width="7.5703125" style="216" customWidth="1"/>
    <col min="12544" max="12758" width="9.140625" style="216"/>
    <col min="12759" max="12759" width="1" style="216" customWidth="1"/>
    <col min="12760" max="12760" width="2.5703125" style="216" customWidth="1"/>
    <col min="12761" max="12761" width="1" style="216" customWidth="1"/>
    <col min="12762" max="12762" width="20.42578125" style="216" customWidth="1"/>
    <col min="12763" max="12764" width="0.5703125" style="216" customWidth="1"/>
    <col min="12765" max="12765" width="5" style="216" customWidth="1"/>
    <col min="12766" max="12766" width="0.42578125" style="216" customWidth="1"/>
    <col min="12767" max="12767" width="5" style="216" customWidth="1"/>
    <col min="12768" max="12768" width="4.28515625" style="216" customWidth="1"/>
    <col min="12769" max="12769" width="5" style="216" customWidth="1"/>
    <col min="12770" max="12770" width="4.42578125" style="216" customWidth="1"/>
    <col min="12771" max="12772" width="5" style="216" customWidth="1"/>
    <col min="12773" max="12773" width="5.28515625" style="216" customWidth="1"/>
    <col min="12774" max="12774" width="4.85546875" style="216" customWidth="1"/>
    <col min="12775" max="12775" width="5" style="216" customWidth="1"/>
    <col min="12776" max="12776" width="5.28515625" style="216" customWidth="1"/>
    <col min="12777" max="12777" width="4.140625" style="216" customWidth="1"/>
    <col min="12778" max="12778" width="5" style="216" customWidth="1"/>
    <col min="12779" max="12780" width="5.42578125" style="216" customWidth="1"/>
    <col min="12781" max="12781" width="2.5703125" style="216" customWidth="1"/>
    <col min="12782" max="12782" width="1" style="216" customWidth="1"/>
    <col min="12783" max="12784" width="7.5703125" style="216" customWidth="1"/>
    <col min="12785" max="12785" width="1.85546875" style="216" customWidth="1"/>
    <col min="12786" max="12799" width="7.5703125" style="216" customWidth="1"/>
    <col min="12800" max="13014" width="9.140625" style="216"/>
    <col min="13015" max="13015" width="1" style="216" customWidth="1"/>
    <col min="13016" max="13016" width="2.5703125" style="216" customWidth="1"/>
    <col min="13017" max="13017" width="1" style="216" customWidth="1"/>
    <col min="13018" max="13018" width="20.42578125" style="216" customWidth="1"/>
    <col min="13019" max="13020" width="0.5703125" style="216" customWidth="1"/>
    <col min="13021" max="13021" width="5" style="216" customWidth="1"/>
    <col min="13022" max="13022" width="0.42578125" style="216" customWidth="1"/>
    <col min="13023" max="13023" width="5" style="216" customWidth="1"/>
    <col min="13024" max="13024" width="4.28515625" style="216" customWidth="1"/>
    <col min="13025" max="13025" width="5" style="216" customWidth="1"/>
    <col min="13026" max="13026" width="4.42578125" style="216" customWidth="1"/>
    <col min="13027" max="13028" width="5" style="216" customWidth="1"/>
    <col min="13029" max="13029" width="5.28515625" style="216" customWidth="1"/>
    <col min="13030" max="13030" width="4.85546875" style="216" customWidth="1"/>
    <col min="13031" max="13031" width="5" style="216" customWidth="1"/>
    <col min="13032" max="13032" width="5.28515625" style="216" customWidth="1"/>
    <col min="13033" max="13033" width="4.140625" style="216" customWidth="1"/>
    <col min="13034" max="13034" width="5" style="216" customWidth="1"/>
    <col min="13035" max="13036" width="5.42578125" style="216" customWidth="1"/>
    <col min="13037" max="13037" width="2.5703125" style="216" customWidth="1"/>
    <col min="13038" max="13038" width="1" style="216" customWidth="1"/>
    <col min="13039" max="13040" width="7.5703125" style="216" customWidth="1"/>
    <col min="13041" max="13041" width="1.85546875" style="216" customWidth="1"/>
    <col min="13042" max="13055" width="7.5703125" style="216" customWidth="1"/>
    <col min="13056" max="13270" width="9.140625" style="216"/>
    <col min="13271" max="13271" width="1" style="216" customWidth="1"/>
    <col min="13272" max="13272" width="2.5703125" style="216" customWidth="1"/>
    <col min="13273" max="13273" width="1" style="216" customWidth="1"/>
    <col min="13274" max="13274" width="20.42578125" style="216" customWidth="1"/>
    <col min="13275" max="13276" width="0.5703125" style="216" customWidth="1"/>
    <col min="13277" max="13277" width="5" style="216" customWidth="1"/>
    <col min="13278" max="13278" width="0.42578125" style="216" customWidth="1"/>
    <col min="13279" max="13279" width="5" style="216" customWidth="1"/>
    <col min="13280" max="13280" width="4.28515625" style="216" customWidth="1"/>
    <col min="13281" max="13281" width="5" style="216" customWidth="1"/>
    <col min="13282" max="13282" width="4.42578125" style="216" customWidth="1"/>
    <col min="13283" max="13284" width="5" style="216" customWidth="1"/>
    <col min="13285" max="13285" width="5.28515625" style="216" customWidth="1"/>
    <col min="13286" max="13286" width="4.85546875" style="216" customWidth="1"/>
    <col min="13287" max="13287" width="5" style="216" customWidth="1"/>
    <col min="13288" max="13288" width="5.28515625" style="216" customWidth="1"/>
    <col min="13289" max="13289" width="4.140625" style="216" customWidth="1"/>
    <col min="13290" max="13290" width="5" style="216" customWidth="1"/>
    <col min="13291" max="13292" width="5.42578125" style="216" customWidth="1"/>
    <col min="13293" max="13293" width="2.5703125" style="216" customWidth="1"/>
    <col min="13294" max="13294" width="1" style="216" customWidth="1"/>
    <col min="13295" max="13296" width="7.5703125" style="216" customWidth="1"/>
    <col min="13297" max="13297" width="1.85546875" style="216" customWidth="1"/>
    <col min="13298" max="13311" width="7.5703125" style="216" customWidth="1"/>
    <col min="13312" max="13526" width="9.140625" style="216"/>
    <col min="13527" max="13527" width="1" style="216" customWidth="1"/>
    <col min="13528" max="13528" width="2.5703125" style="216" customWidth="1"/>
    <col min="13529" max="13529" width="1" style="216" customWidth="1"/>
    <col min="13530" max="13530" width="20.42578125" style="216" customWidth="1"/>
    <col min="13531" max="13532" width="0.5703125" style="216" customWidth="1"/>
    <col min="13533" max="13533" width="5" style="216" customWidth="1"/>
    <col min="13534" max="13534" width="0.42578125" style="216" customWidth="1"/>
    <col min="13535" max="13535" width="5" style="216" customWidth="1"/>
    <col min="13536" max="13536" width="4.28515625" style="216" customWidth="1"/>
    <col min="13537" max="13537" width="5" style="216" customWidth="1"/>
    <col min="13538" max="13538" width="4.42578125" style="216" customWidth="1"/>
    <col min="13539" max="13540" width="5" style="216" customWidth="1"/>
    <col min="13541" max="13541" width="5.28515625" style="216" customWidth="1"/>
    <col min="13542" max="13542" width="4.85546875" style="216" customWidth="1"/>
    <col min="13543" max="13543" width="5" style="216" customWidth="1"/>
    <col min="13544" max="13544" width="5.28515625" style="216" customWidth="1"/>
    <col min="13545" max="13545" width="4.140625" style="216" customWidth="1"/>
    <col min="13546" max="13546" width="5" style="216" customWidth="1"/>
    <col min="13547" max="13548" width="5.42578125" style="216" customWidth="1"/>
    <col min="13549" max="13549" width="2.5703125" style="216" customWidth="1"/>
    <col min="13550" max="13550" width="1" style="216" customWidth="1"/>
    <col min="13551" max="13552" width="7.5703125" style="216" customWidth="1"/>
    <col min="13553" max="13553" width="1.85546875" style="216" customWidth="1"/>
    <col min="13554" max="13567" width="7.5703125" style="216" customWidth="1"/>
    <col min="13568" max="13782" width="9.140625" style="216"/>
    <col min="13783" max="13783" width="1" style="216" customWidth="1"/>
    <col min="13784" max="13784" width="2.5703125" style="216" customWidth="1"/>
    <col min="13785" max="13785" width="1" style="216" customWidth="1"/>
    <col min="13786" max="13786" width="20.42578125" style="216" customWidth="1"/>
    <col min="13787" max="13788" width="0.5703125" style="216" customWidth="1"/>
    <col min="13789" max="13789" width="5" style="216" customWidth="1"/>
    <col min="13790" max="13790" width="0.42578125" style="216" customWidth="1"/>
    <col min="13791" max="13791" width="5" style="216" customWidth="1"/>
    <col min="13792" max="13792" width="4.28515625" style="216" customWidth="1"/>
    <col min="13793" max="13793" width="5" style="216" customWidth="1"/>
    <col min="13794" max="13794" width="4.42578125" style="216" customWidth="1"/>
    <col min="13795" max="13796" width="5" style="216" customWidth="1"/>
    <col min="13797" max="13797" width="5.28515625" style="216" customWidth="1"/>
    <col min="13798" max="13798" width="4.85546875" style="216" customWidth="1"/>
    <col min="13799" max="13799" width="5" style="216" customWidth="1"/>
    <col min="13800" max="13800" width="5.28515625" style="216" customWidth="1"/>
    <col min="13801" max="13801" width="4.140625" style="216" customWidth="1"/>
    <col min="13802" max="13802" width="5" style="216" customWidth="1"/>
    <col min="13803" max="13804" width="5.42578125" style="216" customWidth="1"/>
    <col min="13805" max="13805" width="2.5703125" style="216" customWidth="1"/>
    <col min="13806" max="13806" width="1" style="216" customWidth="1"/>
    <col min="13807" max="13808" width="7.5703125" style="216" customWidth="1"/>
    <col min="13809" max="13809" width="1.85546875" style="216" customWidth="1"/>
    <col min="13810" max="13823" width="7.5703125" style="216" customWidth="1"/>
    <col min="13824" max="14038" width="9.140625" style="216"/>
    <col min="14039" max="14039" width="1" style="216" customWidth="1"/>
    <col min="14040" max="14040" width="2.5703125" style="216" customWidth="1"/>
    <col min="14041" max="14041" width="1" style="216" customWidth="1"/>
    <col min="14042" max="14042" width="20.42578125" style="216" customWidth="1"/>
    <col min="14043" max="14044" width="0.5703125" style="216" customWidth="1"/>
    <col min="14045" max="14045" width="5" style="216" customWidth="1"/>
    <col min="14046" max="14046" width="0.42578125" style="216" customWidth="1"/>
    <col min="14047" max="14047" width="5" style="216" customWidth="1"/>
    <col min="14048" max="14048" width="4.28515625" style="216" customWidth="1"/>
    <col min="14049" max="14049" width="5" style="216" customWidth="1"/>
    <col min="14050" max="14050" width="4.42578125" style="216" customWidth="1"/>
    <col min="14051" max="14052" width="5" style="216" customWidth="1"/>
    <col min="14053" max="14053" width="5.28515625" style="216" customWidth="1"/>
    <col min="14054" max="14054" width="4.85546875" style="216" customWidth="1"/>
    <col min="14055" max="14055" width="5" style="216" customWidth="1"/>
    <col min="14056" max="14056" width="5.28515625" style="216" customWidth="1"/>
    <col min="14057" max="14057" width="4.140625" style="216" customWidth="1"/>
    <col min="14058" max="14058" width="5" style="216" customWidth="1"/>
    <col min="14059" max="14060" width="5.42578125" style="216" customWidth="1"/>
    <col min="14061" max="14061" width="2.5703125" style="216" customWidth="1"/>
    <col min="14062" max="14062" width="1" style="216" customWidth="1"/>
    <col min="14063" max="14064" width="7.5703125" style="216" customWidth="1"/>
    <col min="14065" max="14065" width="1.85546875" style="216" customWidth="1"/>
    <col min="14066" max="14079" width="7.5703125" style="216" customWidth="1"/>
    <col min="14080" max="14294" width="9.140625" style="216"/>
    <col min="14295" max="14295" width="1" style="216" customWidth="1"/>
    <col min="14296" max="14296" width="2.5703125" style="216" customWidth="1"/>
    <col min="14297" max="14297" width="1" style="216" customWidth="1"/>
    <col min="14298" max="14298" width="20.42578125" style="216" customWidth="1"/>
    <col min="14299" max="14300" width="0.5703125" style="216" customWidth="1"/>
    <col min="14301" max="14301" width="5" style="216" customWidth="1"/>
    <col min="14302" max="14302" width="0.42578125" style="216" customWidth="1"/>
    <col min="14303" max="14303" width="5" style="216" customWidth="1"/>
    <col min="14304" max="14304" width="4.28515625" style="216" customWidth="1"/>
    <col min="14305" max="14305" width="5" style="216" customWidth="1"/>
    <col min="14306" max="14306" width="4.42578125" style="216" customWidth="1"/>
    <col min="14307" max="14308" width="5" style="216" customWidth="1"/>
    <col min="14309" max="14309" width="5.28515625" style="216" customWidth="1"/>
    <col min="14310" max="14310" width="4.85546875" style="216" customWidth="1"/>
    <col min="14311" max="14311" width="5" style="216" customWidth="1"/>
    <col min="14312" max="14312" width="5.28515625" style="216" customWidth="1"/>
    <col min="14313" max="14313" width="4.140625" style="216" customWidth="1"/>
    <col min="14314" max="14314" width="5" style="216" customWidth="1"/>
    <col min="14315" max="14316" width="5.42578125" style="216" customWidth="1"/>
    <col min="14317" max="14317" width="2.5703125" style="216" customWidth="1"/>
    <col min="14318" max="14318" width="1" style="216" customWidth="1"/>
    <col min="14319" max="14320" width="7.5703125" style="216" customWidth="1"/>
    <col min="14321" max="14321" width="1.85546875" style="216" customWidth="1"/>
    <col min="14322" max="14335" width="7.5703125" style="216" customWidth="1"/>
    <col min="14336" max="14550" width="9.140625" style="216"/>
    <col min="14551" max="14551" width="1" style="216" customWidth="1"/>
    <col min="14552" max="14552" width="2.5703125" style="216" customWidth="1"/>
    <col min="14553" max="14553" width="1" style="216" customWidth="1"/>
    <col min="14554" max="14554" width="20.42578125" style="216" customWidth="1"/>
    <col min="14555" max="14556" width="0.5703125" style="216" customWidth="1"/>
    <col min="14557" max="14557" width="5" style="216" customWidth="1"/>
    <col min="14558" max="14558" width="0.42578125" style="216" customWidth="1"/>
    <col min="14559" max="14559" width="5" style="216" customWidth="1"/>
    <col min="14560" max="14560" width="4.28515625" style="216" customWidth="1"/>
    <col min="14561" max="14561" width="5" style="216" customWidth="1"/>
    <col min="14562" max="14562" width="4.42578125" style="216" customWidth="1"/>
    <col min="14563" max="14564" width="5" style="216" customWidth="1"/>
    <col min="14565" max="14565" width="5.28515625" style="216" customWidth="1"/>
    <col min="14566" max="14566" width="4.85546875" style="216" customWidth="1"/>
    <col min="14567" max="14567" width="5" style="216" customWidth="1"/>
    <col min="14568" max="14568" width="5.28515625" style="216" customWidth="1"/>
    <col min="14569" max="14569" width="4.140625" style="216" customWidth="1"/>
    <col min="14570" max="14570" width="5" style="216" customWidth="1"/>
    <col min="14571" max="14572" width="5.42578125" style="216" customWidth="1"/>
    <col min="14573" max="14573" width="2.5703125" style="216" customWidth="1"/>
    <col min="14574" max="14574" width="1" style="216" customWidth="1"/>
    <col min="14575" max="14576" width="7.5703125" style="216" customWidth="1"/>
    <col min="14577" max="14577" width="1.85546875" style="216" customWidth="1"/>
    <col min="14578" max="14591" width="7.5703125" style="216" customWidth="1"/>
    <col min="14592" max="14806" width="9.140625" style="216"/>
    <col min="14807" max="14807" width="1" style="216" customWidth="1"/>
    <col min="14808" max="14808" width="2.5703125" style="216" customWidth="1"/>
    <col min="14809" max="14809" width="1" style="216" customWidth="1"/>
    <col min="14810" max="14810" width="20.42578125" style="216" customWidth="1"/>
    <col min="14811" max="14812" width="0.5703125" style="216" customWidth="1"/>
    <col min="14813" max="14813" width="5" style="216" customWidth="1"/>
    <col min="14814" max="14814" width="0.42578125" style="216" customWidth="1"/>
    <col min="14815" max="14815" width="5" style="216" customWidth="1"/>
    <col min="14816" max="14816" width="4.28515625" style="216" customWidth="1"/>
    <col min="14817" max="14817" width="5" style="216" customWidth="1"/>
    <col min="14818" max="14818" width="4.42578125" style="216" customWidth="1"/>
    <col min="14819" max="14820" width="5" style="216" customWidth="1"/>
    <col min="14821" max="14821" width="5.28515625" style="216" customWidth="1"/>
    <col min="14822" max="14822" width="4.85546875" style="216" customWidth="1"/>
    <col min="14823" max="14823" width="5" style="216" customWidth="1"/>
    <col min="14824" max="14824" width="5.28515625" style="216" customWidth="1"/>
    <col min="14825" max="14825" width="4.140625" style="216" customWidth="1"/>
    <col min="14826" max="14826" width="5" style="216" customWidth="1"/>
    <col min="14827" max="14828" width="5.42578125" style="216" customWidth="1"/>
    <col min="14829" max="14829" width="2.5703125" style="216" customWidth="1"/>
    <col min="14830" max="14830" width="1" style="216" customWidth="1"/>
    <col min="14831" max="14832" width="7.5703125" style="216" customWidth="1"/>
    <col min="14833" max="14833" width="1.85546875" style="216" customWidth="1"/>
    <col min="14834" max="14847" width="7.5703125" style="216" customWidth="1"/>
    <col min="14848" max="15062" width="9.140625" style="216"/>
    <col min="15063" max="15063" width="1" style="216" customWidth="1"/>
    <col min="15064" max="15064" width="2.5703125" style="216" customWidth="1"/>
    <col min="15065" max="15065" width="1" style="216" customWidth="1"/>
    <col min="15066" max="15066" width="20.42578125" style="216" customWidth="1"/>
    <col min="15067" max="15068" width="0.5703125" style="216" customWidth="1"/>
    <col min="15069" max="15069" width="5" style="216" customWidth="1"/>
    <col min="15070" max="15070" width="0.42578125" style="216" customWidth="1"/>
    <col min="15071" max="15071" width="5" style="216" customWidth="1"/>
    <col min="15072" max="15072" width="4.28515625" style="216" customWidth="1"/>
    <col min="15073" max="15073" width="5" style="216" customWidth="1"/>
    <col min="15074" max="15074" width="4.42578125" style="216" customWidth="1"/>
    <col min="15075" max="15076" width="5" style="216" customWidth="1"/>
    <col min="15077" max="15077" width="5.28515625" style="216" customWidth="1"/>
    <col min="15078" max="15078" width="4.85546875" style="216" customWidth="1"/>
    <col min="15079" max="15079" width="5" style="216" customWidth="1"/>
    <col min="15080" max="15080" width="5.28515625" style="216" customWidth="1"/>
    <col min="15081" max="15081" width="4.140625" style="216" customWidth="1"/>
    <col min="15082" max="15082" width="5" style="216" customWidth="1"/>
    <col min="15083" max="15084" width="5.42578125" style="216" customWidth="1"/>
    <col min="15085" max="15085" width="2.5703125" style="216" customWidth="1"/>
    <col min="15086" max="15086" width="1" style="216" customWidth="1"/>
    <col min="15087" max="15088" width="7.5703125" style="216" customWidth="1"/>
    <col min="15089" max="15089" width="1.85546875" style="216" customWidth="1"/>
    <col min="15090" max="15103" width="7.5703125" style="216" customWidth="1"/>
    <col min="15104" max="15318" width="9.140625" style="216"/>
    <col min="15319" max="15319" width="1" style="216" customWidth="1"/>
    <col min="15320" max="15320" width="2.5703125" style="216" customWidth="1"/>
    <col min="15321" max="15321" width="1" style="216" customWidth="1"/>
    <col min="15322" max="15322" width="20.42578125" style="216" customWidth="1"/>
    <col min="15323" max="15324" width="0.5703125" style="216" customWidth="1"/>
    <col min="15325" max="15325" width="5" style="216" customWidth="1"/>
    <col min="15326" max="15326" width="0.42578125" style="216" customWidth="1"/>
    <col min="15327" max="15327" width="5" style="216" customWidth="1"/>
    <col min="15328" max="15328" width="4.28515625" style="216" customWidth="1"/>
    <col min="15329" max="15329" width="5" style="216" customWidth="1"/>
    <col min="15330" max="15330" width="4.42578125" style="216" customWidth="1"/>
    <col min="15331" max="15332" width="5" style="216" customWidth="1"/>
    <col min="15333" max="15333" width="5.28515625" style="216" customWidth="1"/>
    <col min="15334" max="15334" width="4.85546875" style="216" customWidth="1"/>
    <col min="15335" max="15335" width="5" style="216" customWidth="1"/>
    <col min="15336" max="15336" width="5.28515625" style="216" customWidth="1"/>
    <col min="15337" max="15337" width="4.140625" style="216" customWidth="1"/>
    <col min="15338" max="15338" width="5" style="216" customWidth="1"/>
    <col min="15339" max="15340" width="5.42578125" style="216" customWidth="1"/>
    <col min="15341" max="15341" width="2.5703125" style="216" customWidth="1"/>
    <col min="15342" max="15342" width="1" style="216" customWidth="1"/>
    <col min="15343" max="15344" width="7.5703125" style="216" customWidth="1"/>
    <col min="15345" max="15345" width="1.85546875" style="216" customWidth="1"/>
    <col min="15346" max="15359" width="7.5703125" style="216" customWidth="1"/>
    <col min="15360" max="15574" width="9.140625" style="216"/>
    <col min="15575" max="15575" width="1" style="216" customWidth="1"/>
    <col min="15576" max="15576" width="2.5703125" style="216" customWidth="1"/>
    <col min="15577" max="15577" width="1" style="216" customWidth="1"/>
    <col min="15578" max="15578" width="20.42578125" style="216" customWidth="1"/>
    <col min="15579" max="15580" width="0.5703125" style="216" customWidth="1"/>
    <col min="15581" max="15581" width="5" style="216" customWidth="1"/>
    <col min="15582" max="15582" width="0.42578125" style="216" customWidth="1"/>
    <col min="15583" max="15583" width="5" style="216" customWidth="1"/>
    <col min="15584" max="15584" width="4.28515625" style="216" customWidth="1"/>
    <col min="15585" max="15585" width="5" style="216" customWidth="1"/>
    <col min="15586" max="15586" width="4.42578125" style="216" customWidth="1"/>
    <col min="15587" max="15588" width="5" style="216" customWidth="1"/>
    <col min="15589" max="15589" width="5.28515625" style="216" customWidth="1"/>
    <col min="15590" max="15590" width="4.85546875" style="216" customWidth="1"/>
    <col min="15591" max="15591" width="5" style="216" customWidth="1"/>
    <col min="15592" max="15592" width="5.28515625" style="216" customWidth="1"/>
    <col min="15593" max="15593" width="4.140625" style="216" customWidth="1"/>
    <col min="15594" max="15594" width="5" style="216" customWidth="1"/>
    <col min="15595" max="15596" width="5.42578125" style="216" customWidth="1"/>
    <col min="15597" max="15597" width="2.5703125" style="216" customWidth="1"/>
    <col min="15598" max="15598" width="1" style="216" customWidth="1"/>
    <col min="15599" max="15600" width="7.5703125" style="216" customWidth="1"/>
    <col min="15601" max="15601" width="1.85546875" style="216" customWidth="1"/>
    <col min="15602" max="15615" width="7.5703125" style="216" customWidth="1"/>
    <col min="15616" max="15830" width="9.140625" style="216"/>
    <col min="15831" max="15831" width="1" style="216" customWidth="1"/>
    <col min="15832" max="15832" width="2.5703125" style="216" customWidth="1"/>
    <col min="15833" max="15833" width="1" style="216" customWidth="1"/>
    <col min="15834" max="15834" width="20.42578125" style="216" customWidth="1"/>
    <col min="15835" max="15836" width="0.5703125" style="216" customWidth="1"/>
    <col min="15837" max="15837" width="5" style="216" customWidth="1"/>
    <col min="15838" max="15838" width="0.42578125" style="216" customWidth="1"/>
    <col min="15839" max="15839" width="5" style="216" customWidth="1"/>
    <col min="15840" max="15840" width="4.28515625" style="216" customWidth="1"/>
    <col min="15841" max="15841" width="5" style="216" customWidth="1"/>
    <col min="15842" max="15842" width="4.42578125" style="216" customWidth="1"/>
    <col min="15843" max="15844" width="5" style="216" customWidth="1"/>
    <col min="15845" max="15845" width="5.28515625" style="216" customWidth="1"/>
    <col min="15846" max="15846" width="4.85546875" style="216" customWidth="1"/>
    <col min="15847" max="15847" width="5" style="216" customWidth="1"/>
    <col min="15848" max="15848" width="5.28515625" style="216" customWidth="1"/>
    <col min="15849" max="15849" width="4.140625" style="216" customWidth="1"/>
    <col min="15850" max="15850" width="5" style="216" customWidth="1"/>
    <col min="15851" max="15852" width="5.42578125" style="216" customWidth="1"/>
    <col min="15853" max="15853" width="2.5703125" style="216" customWidth="1"/>
    <col min="15854" max="15854" width="1" style="216" customWidth="1"/>
    <col min="15855" max="15856" width="7.5703125" style="216" customWidth="1"/>
    <col min="15857" max="15857" width="1.85546875" style="216" customWidth="1"/>
    <col min="15858" max="15871" width="7.5703125" style="216" customWidth="1"/>
    <col min="15872" max="16086" width="9.140625" style="216"/>
    <col min="16087" max="16087" width="1" style="216" customWidth="1"/>
    <col min="16088" max="16088" width="2.5703125" style="216" customWidth="1"/>
    <col min="16089" max="16089" width="1" style="216" customWidth="1"/>
    <col min="16090" max="16090" width="20.42578125" style="216" customWidth="1"/>
    <col min="16091" max="16092" width="0.5703125" style="216" customWidth="1"/>
    <col min="16093" max="16093" width="5" style="216" customWidth="1"/>
    <col min="16094" max="16094" width="0.42578125" style="216" customWidth="1"/>
    <col min="16095" max="16095" width="5" style="216" customWidth="1"/>
    <col min="16096" max="16096" width="4.28515625" style="216" customWidth="1"/>
    <col min="16097" max="16097" width="5" style="216" customWidth="1"/>
    <col min="16098" max="16098" width="4.42578125" style="216" customWidth="1"/>
    <col min="16099" max="16100" width="5" style="216" customWidth="1"/>
    <col min="16101" max="16101" width="5.28515625" style="216" customWidth="1"/>
    <col min="16102" max="16102" width="4.85546875" style="216" customWidth="1"/>
    <col min="16103" max="16103" width="5" style="216" customWidth="1"/>
    <col min="16104" max="16104" width="5.28515625" style="216" customWidth="1"/>
    <col min="16105" max="16105" width="4.140625" style="216" customWidth="1"/>
    <col min="16106" max="16106" width="5" style="216" customWidth="1"/>
    <col min="16107" max="16108" width="5.42578125" style="216" customWidth="1"/>
    <col min="16109" max="16109" width="2.5703125" style="216" customWidth="1"/>
    <col min="16110" max="16110" width="1" style="216" customWidth="1"/>
    <col min="16111" max="16112" width="7.5703125" style="216" customWidth="1"/>
    <col min="16113" max="16113" width="1.85546875" style="216" customWidth="1"/>
    <col min="16114" max="16127" width="7.5703125" style="216" customWidth="1"/>
    <col min="16128" max="16384" width="9.140625" style="216"/>
  </cols>
  <sheetData>
    <row r="1" spans="1:23" ht="13.5" customHeight="1">
      <c r="A1" s="215"/>
      <c r="B1" s="1628" t="s">
        <v>729</v>
      </c>
      <c r="C1" s="1628"/>
      <c r="D1" s="1628"/>
      <c r="E1" s="723"/>
      <c r="F1" s="723"/>
      <c r="G1" s="723"/>
      <c r="H1" s="723"/>
      <c r="I1" s="723"/>
      <c r="J1" s="723"/>
      <c r="K1" s="723"/>
      <c r="L1" s="723"/>
      <c r="M1" s="723"/>
      <c r="N1" s="723"/>
      <c r="O1" s="723"/>
      <c r="P1" s="723"/>
      <c r="Q1" s="723"/>
      <c r="R1" s="723"/>
      <c r="S1" s="723"/>
      <c r="T1" s="723"/>
      <c r="U1" s="723"/>
      <c r="V1" s="723"/>
      <c r="W1" s="723"/>
    </row>
    <row r="2" spans="1:23" ht="4.5" customHeight="1">
      <c r="A2" s="215"/>
      <c r="B2" s="1636"/>
      <c r="C2" s="1636"/>
      <c r="D2" s="1636"/>
      <c r="E2" s="1636"/>
      <c r="F2" s="1636"/>
      <c r="G2" s="1636"/>
      <c r="H2" s="871"/>
      <c r="I2" s="1636"/>
      <c r="J2" s="1636"/>
      <c r="K2" s="1636"/>
      <c r="L2" s="1636"/>
      <c r="M2" s="1636"/>
      <c r="N2" s="1636"/>
      <c r="O2" s="1636"/>
      <c r="P2" s="1636"/>
      <c r="Q2" s="871"/>
      <c r="R2" s="871"/>
      <c r="S2" s="871"/>
      <c r="T2" s="871"/>
      <c r="U2" s="871"/>
      <c r="V2" s="1011"/>
      <c r="W2" s="724"/>
    </row>
    <row r="3" spans="1:23" ht="13.5" customHeight="1" thickBot="1">
      <c r="A3" s="215"/>
      <c r="B3" s="217"/>
      <c r="C3" s="217"/>
      <c r="D3" s="217"/>
      <c r="E3" s="217"/>
      <c r="F3" s="217"/>
      <c r="G3" s="217"/>
      <c r="H3" s="217"/>
      <c r="I3" s="217"/>
      <c r="J3" s="217"/>
      <c r="K3" s="217"/>
      <c r="L3" s="217"/>
      <c r="M3" s="217"/>
      <c r="N3" s="217"/>
      <c r="O3" s="217"/>
      <c r="P3" s="217"/>
      <c r="Q3" s="217"/>
      <c r="R3" s="217"/>
      <c r="S3" s="217"/>
      <c r="T3" s="259"/>
      <c r="U3" s="791" t="s">
        <v>82</v>
      </c>
      <c r="V3" s="1012"/>
      <c r="W3" s="724"/>
    </row>
    <row r="4" spans="1:23" s="221" customFormat="1" ht="13.5" customHeight="1" thickBot="1">
      <c r="A4" s="219"/>
      <c r="B4" s="220"/>
      <c r="C4" s="1629" t="s">
        <v>576</v>
      </c>
      <c r="D4" s="1630"/>
      <c r="E4" s="1630"/>
      <c r="F4" s="1630"/>
      <c r="G4" s="1630"/>
      <c r="H4" s="1630"/>
      <c r="I4" s="1630"/>
      <c r="J4" s="1630"/>
      <c r="K4" s="1630"/>
      <c r="L4" s="1630"/>
      <c r="M4" s="1630"/>
      <c r="N4" s="1630"/>
      <c r="O4" s="1630"/>
      <c r="P4" s="1630"/>
      <c r="Q4" s="1630"/>
      <c r="R4" s="1630"/>
      <c r="S4" s="1630"/>
      <c r="T4" s="1630"/>
      <c r="U4" s="1631"/>
      <c r="V4" s="1012"/>
      <c r="W4" s="724"/>
    </row>
    <row r="5" spans="1:23" ht="2.25" customHeight="1">
      <c r="A5" s="215"/>
      <c r="B5" s="217"/>
      <c r="C5" s="223"/>
      <c r="D5" s="223"/>
      <c r="E5" s="223"/>
      <c r="F5" s="530"/>
      <c r="G5" s="530"/>
      <c r="H5" s="530"/>
      <c r="I5" s="530"/>
      <c r="J5" s="530"/>
      <c r="K5" s="530"/>
      <c r="L5" s="530"/>
      <c r="M5" s="530"/>
      <c r="N5" s="530"/>
      <c r="O5" s="530"/>
      <c r="P5" s="530"/>
      <c r="Q5" s="530"/>
      <c r="R5" s="530"/>
      <c r="S5" s="530"/>
      <c r="T5" s="530"/>
      <c r="U5" s="530"/>
      <c r="V5" s="1012"/>
      <c r="W5" s="724"/>
    </row>
    <row r="6" spans="1:23" ht="53.25" customHeight="1">
      <c r="A6" s="215"/>
      <c r="B6" s="217"/>
      <c r="C6" s="1637">
        <v>2010</v>
      </c>
      <c r="D6" s="1638"/>
      <c r="E6" s="268"/>
      <c r="F6" s="752" t="s">
        <v>77</v>
      </c>
      <c r="G6" s="725"/>
      <c r="H6" s="752" t="s">
        <v>707</v>
      </c>
      <c r="I6" s="752" t="s">
        <v>708</v>
      </c>
      <c r="J6" s="752" t="s">
        <v>709</v>
      </c>
      <c r="K6" s="752" t="s">
        <v>710</v>
      </c>
      <c r="L6" s="752" t="s">
        <v>711</v>
      </c>
      <c r="M6" s="752" t="s">
        <v>712</v>
      </c>
      <c r="N6" s="752" t="s">
        <v>713</v>
      </c>
      <c r="O6" s="752" t="s">
        <v>714</v>
      </c>
      <c r="P6" s="752" t="s">
        <v>715</v>
      </c>
      <c r="Q6" s="752" t="s">
        <v>716</v>
      </c>
      <c r="R6" s="752" t="s">
        <v>717</v>
      </c>
      <c r="S6" s="752" t="s">
        <v>718</v>
      </c>
      <c r="T6" s="752" t="s">
        <v>719</v>
      </c>
      <c r="U6" s="752" t="s">
        <v>720</v>
      </c>
      <c r="V6" s="1013"/>
      <c r="W6" s="726"/>
    </row>
    <row r="7" spans="1:23" s="755" customFormat="1" ht="16.5" customHeight="1">
      <c r="A7" s="753"/>
      <c r="B7" s="754"/>
      <c r="C7" s="1639" t="s">
        <v>77</v>
      </c>
      <c r="D7" s="1639"/>
      <c r="E7" s="1019"/>
      <c r="F7" s="1384">
        <v>215632</v>
      </c>
      <c r="G7" s="1384"/>
      <c r="H7" s="1384">
        <v>108890</v>
      </c>
      <c r="I7" s="1384">
        <v>10971</v>
      </c>
      <c r="J7" s="1384">
        <v>52241</v>
      </c>
      <c r="K7" s="1384">
        <v>724</v>
      </c>
      <c r="L7" s="1384">
        <v>17459</v>
      </c>
      <c r="M7" s="1384">
        <v>4685</v>
      </c>
      <c r="N7" s="1384">
        <v>250</v>
      </c>
      <c r="O7" s="1384">
        <v>53</v>
      </c>
      <c r="P7" s="1384">
        <v>29</v>
      </c>
      <c r="Q7" s="1384">
        <v>51</v>
      </c>
      <c r="R7" s="1384">
        <v>1362</v>
      </c>
      <c r="S7" s="1384">
        <v>1211</v>
      </c>
      <c r="T7" s="1384">
        <v>4140</v>
      </c>
      <c r="U7" s="1384">
        <v>13566</v>
      </c>
      <c r="V7" s="1014"/>
    </row>
    <row r="8" spans="1:23" ht="11.25" customHeight="1">
      <c r="A8" s="215"/>
      <c r="B8" s="217"/>
      <c r="C8" s="728" t="s">
        <v>577</v>
      </c>
      <c r="D8" s="729"/>
      <c r="E8" s="268"/>
      <c r="F8" s="757">
        <v>7005</v>
      </c>
      <c r="G8" s="757"/>
      <c r="H8" s="757">
        <v>4047</v>
      </c>
      <c r="I8" s="757">
        <v>442</v>
      </c>
      <c r="J8" s="757">
        <v>1087</v>
      </c>
      <c r="K8" s="757">
        <v>137</v>
      </c>
      <c r="L8" s="757">
        <v>543</v>
      </c>
      <c r="M8" s="757">
        <v>72</v>
      </c>
      <c r="N8" s="757">
        <v>12</v>
      </c>
      <c r="O8" s="757">
        <v>13</v>
      </c>
      <c r="P8" s="757" t="s">
        <v>9</v>
      </c>
      <c r="Q8" s="757" t="s">
        <v>9</v>
      </c>
      <c r="R8" s="757">
        <v>30</v>
      </c>
      <c r="S8" s="757">
        <v>51</v>
      </c>
      <c r="T8" s="757">
        <v>124</v>
      </c>
      <c r="U8" s="757">
        <v>446</v>
      </c>
      <c r="V8" s="1013"/>
      <c r="W8" s="726"/>
    </row>
    <row r="9" spans="1:23" ht="11.25" customHeight="1">
      <c r="A9" s="215"/>
      <c r="B9" s="217"/>
      <c r="C9" s="728" t="s">
        <v>578</v>
      </c>
      <c r="D9" s="730"/>
      <c r="E9" s="268"/>
      <c r="F9" s="757">
        <v>1674</v>
      </c>
      <c r="G9" s="757"/>
      <c r="H9" s="757">
        <v>840</v>
      </c>
      <c r="I9" s="757">
        <v>134</v>
      </c>
      <c r="J9" s="757">
        <v>359</v>
      </c>
      <c r="K9" s="757">
        <v>4</v>
      </c>
      <c r="L9" s="757">
        <v>158</v>
      </c>
      <c r="M9" s="757">
        <v>37</v>
      </c>
      <c r="N9" s="757">
        <v>8</v>
      </c>
      <c r="O9" s="757">
        <v>1</v>
      </c>
      <c r="P9" s="757" t="s">
        <v>9</v>
      </c>
      <c r="Q9" s="757" t="s">
        <v>9</v>
      </c>
      <c r="R9" s="757">
        <v>6</v>
      </c>
      <c r="S9" s="757">
        <v>1</v>
      </c>
      <c r="T9" s="757">
        <v>14</v>
      </c>
      <c r="U9" s="757">
        <v>113</v>
      </c>
      <c r="V9" s="1013"/>
      <c r="W9" s="731"/>
    </row>
    <row r="10" spans="1:23" ht="11.25" customHeight="1">
      <c r="A10" s="215"/>
      <c r="B10" s="217"/>
      <c r="C10" s="728" t="s">
        <v>579</v>
      </c>
      <c r="D10" s="732"/>
      <c r="E10" s="472"/>
      <c r="F10" s="757">
        <v>57327</v>
      </c>
      <c r="G10" s="757"/>
      <c r="H10" s="757">
        <v>31317</v>
      </c>
      <c r="I10" s="757">
        <v>2435</v>
      </c>
      <c r="J10" s="757">
        <v>11777</v>
      </c>
      <c r="K10" s="757">
        <v>234</v>
      </c>
      <c r="L10" s="757">
        <v>4761</v>
      </c>
      <c r="M10" s="757">
        <v>1393</v>
      </c>
      <c r="N10" s="757">
        <v>82</v>
      </c>
      <c r="O10" s="757">
        <v>17</v>
      </c>
      <c r="P10" s="757">
        <v>4</v>
      </c>
      <c r="Q10" s="757">
        <v>22</v>
      </c>
      <c r="R10" s="757">
        <v>421</v>
      </c>
      <c r="S10" s="757">
        <v>170</v>
      </c>
      <c r="T10" s="757">
        <v>1252</v>
      </c>
      <c r="U10" s="757">
        <v>3442</v>
      </c>
      <c r="V10" s="1013"/>
      <c r="W10" s="756"/>
    </row>
    <row r="11" spans="1:23" s="257" customFormat="1" ht="11.25" customHeight="1">
      <c r="A11" s="255"/>
      <c r="B11" s="217"/>
      <c r="C11" s="728" t="s">
        <v>603</v>
      </c>
      <c r="D11" s="1015"/>
      <c r="E11" s="758"/>
      <c r="F11" s="757">
        <v>210</v>
      </c>
      <c r="G11" s="757"/>
      <c r="H11" s="757">
        <v>121</v>
      </c>
      <c r="I11" s="757">
        <v>10</v>
      </c>
      <c r="J11" s="757">
        <v>41</v>
      </c>
      <c r="K11" s="757" t="s">
        <v>9</v>
      </c>
      <c r="L11" s="757">
        <v>16</v>
      </c>
      <c r="M11" s="757">
        <v>15</v>
      </c>
      <c r="N11" s="757" t="s">
        <v>9</v>
      </c>
      <c r="O11" s="757" t="s">
        <v>9</v>
      </c>
      <c r="P11" s="757" t="s">
        <v>9</v>
      </c>
      <c r="Q11" s="757" t="s">
        <v>9</v>
      </c>
      <c r="R11" s="757">
        <v>5</v>
      </c>
      <c r="S11" s="757" t="s">
        <v>9</v>
      </c>
      <c r="T11" s="757">
        <v>1</v>
      </c>
      <c r="U11" s="757">
        <v>1</v>
      </c>
      <c r="V11" s="1013"/>
      <c r="W11" s="726"/>
    </row>
    <row r="12" spans="1:23" s="257" customFormat="1" ht="11.25" customHeight="1">
      <c r="A12" s="255"/>
      <c r="B12" s="256"/>
      <c r="C12" s="728"/>
      <c r="D12" s="1016" t="s">
        <v>580</v>
      </c>
      <c r="E12" s="758"/>
      <c r="F12" s="757">
        <v>6589</v>
      </c>
      <c r="G12" s="757"/>
      <c r="H12" s="757">
        <v>3271</v>
      </c>
      <c r="I12" s="757">
        <v>342</v>
      </c>
      <c r="J12" s="757">
        <v>1443</v>
      </c>
      <c r="K12" s="757">
        <v>34</v>
      </c>
      <c r="L12" s="757">
        <v>579</v>
      </c>
      <c r="M12" s="757">
        <v>220</v>
      </c>
      <c r="N12" s="757">
        <v>6</v>
      </c>
      <c r="O12" s="757">
        <v>1</v>
      </c>
      <c r="P12" s="757">
        <v>3</v>
      </c>
      <c r="Q12" s="757" t="s">
        <v>9</v>
      </c>
      <c r="R12" s="757">
        <v>49</v>
      </c>
      <c r="S12" s="757">
        <v>29</v>
      </c>
      <c r="T12" s="757">
        <v>108</v>
      </c>
      <c r="U12" s="757">
        <v>503</v>
      </c>
      <c r="V12" s="1013"/>
      <c r="W12" s="726"/>
    </row>
    <row r="13" spans="1:23" s="257" customFormat="1" ht="11.25" customHeight="1">
      <c r="A13" s="255"/>
      <c r="B13" s="256"/>
      <c r="C13" s="728"/>
      <c r="D13" s="1016" t="s">
        <v>581</v>
      </c>
      <c r="E13" s="758"/>
      <c r="F13" s="757">
        <v>1149</v>
      </c>
      <c r="G13" s="757"/>
      <c r="H13" s="757">
        <v>560</v>
      </c>
      <c r="I13" s="757">
        <v>43</v>
      </c>
      <c r="J13" s="757">
        <v>310</v>
      </c>
      <c r="K13" s="757">
        <v>14</v>
      </c>
      <c r="L13" s="757">
        <v>75</v>
      </c>
      <c r="M13" s="757">
        <v>42</v>
      </c>
      <c r="N13" s="757">
        <v>3</v>
      </c>
      <c r="O13" s="757" t="s">
        <v>9</v>
      </c>
      <c r="P13" s="757" t="s">
        <v>9</v>
      </c>
      <c r="Q13" s="757">
        <v>5</v>
      </c>
      <c r="R13" s="757">
        <v>9</v>
      </c>
      <c r="S13" s="757">
        <v>7</v>
      </c>
      <c r="T13" s="757">
        <v>28</v>
      </c>
      <c r="U13" s="757">
        <v>54</v>
      </c>
      <c r="V13" s="1013"/>
      <c r="W13" s="726"/>
    </row>
    <row r="14" spans="1:23" s="257" customFormat="1" ht="11.25" customHeight="1">
      <c r="A14" s="255"/>
      <c r="B14" s="256"/>
      <c r="C14" s="728"/>
      <c r="D14" s="1016" t="s">
        <v>582</v>
      </c>
      <c r="E14" s="758"/>
      <c r="F14" s="757">
        <v>90</v>
      </c>
      <c r="G14" s="757"/>
      <c r="H14" s="757">
        <v>55</v>
      </c>
      <c r="I14" s="757">
        <v>2</v>
      </c>
      <c r="J14" s="757">
        <v>9</v>
      </c>
      <c r="K14" s="757" t="s">
        <v>9</v>
      </c>
      <c r="L14" s="757">
        <v>13</v>
      </c>
      <c r="M14" s="757">
        <v>1</v>
      </c>
      <c r="N14" s="757" t="s">
        <v>9</v>
      </c>
      <c r="O14" s="757" t="s">
        <v>9</v>
      </c>
      <c r="P14" s="757" t="s">
        <v>9</v>
      </c>
      <c r="Q14" s="757" t="s">
        <v>9</v>
      </c>
      <c r="R14" s="757" t="s">
        <v>9</v>
      </c>
      <c r="S14" s="757" t="s">
        <v>9</v>
      </c>
      <c r="T14" s="757">
        <v>8</v>
      </c>
      <c r="U14" s="757">
        <v>1</v>
      </c>
      <c r="V14" s="1013"/>
      <c r="W14" s="726"/>
    </row>
    <row r="15" spans="1:23" s="257" customFormat="1" ht="11.25" customHeight="1">
      <c r="A15" s="255"/>
      <c r="B15" s="256"/>
      <c r="C15" s="728"/>
      <c r="D15" s="1016" t="s">
        <v>583</v>
      </c>
      <c r="E15" s="758"/>
      <c r="F15" s="757">
        <v>2531</v>
      </c>
      <c r="G15" s="757"/>
      <c r="H15" s="757">
        <v>1419</v>
      </c>
      <c r="I15" s="757">
        <v>105</v>
      </c>
      <c r="J15" s="757">
        <v>547</v>
      </c>
      <c r="K15" s="757" t="s">
        <v>9</v>
      </c>
      <c r="L15" s="757">
        <v>209</v>
      </c>
      <c r="M15" s="757">
        <v>91</v>
      </c>
      <c r="N15" s="757">
        <v>5</v>
      </c>
      <c r="O15" s="757" t="s">
        <v>9</v>
      </c>
      <c r="P15" s="757" t="s">
        <v>9</v>
      </c>
      <c r="Q15" s="757" t="s">
        <v>9</v>
      </c>
      <c r="R15" s="757">
        <v>12</v>
      </c>
      <c r="S15" s="757">
        <v>8</v>
      </c>
      <c r="T15" s="757">
        <v>24</v>
      </c>
      <c r="U15" s="757">
        <v>112</v>
      </c>
      <c r="V15" s="1013"/>
      <c r="W15" s="726"/>
    </row>
    <row r="16" spans="1:23" s="257" customFormat="1" ht="11.25" customHeight="1">
      <c r="A16" s="255"/>
      <c r="B16" s="256"/>
      <c r="C16" s="728"/>
      <c r="D16" s="1016" t="s">
        <v>584</v>
      </c>
      <c r="E16" s="758"/>
      <c r="F16" s="757">
        <v>2009</v>
      </c>
      <c r="G16" s="757"/>
      <c r="H16" s="757">
        <v>1075</v>
      </c>
      <c r="I16" s="757">
        <v>72</v>
      </c>
      <c r="J16" s="757">
        <v>476</v>
      </c>
      <c r="K16" s="757" t="s">
        <v>9</v>
      </c>
      <c r="L16" s="757">
        <v>176</v>
      </c>
      <c r="M16" s="757">
        <v>37</v>
      </c>
      <c r="N16" s="757" t="s">
        <v>9</v>
      </c>
      <c r="O16" s="757" t="s">
        <v>9</v>
      </c>
      <c r="P16" s="757" t="s">
        <v>9</v>
      </c>
      <c r="Q16" s="757" t="s">
        <v>9</v>
      </c>
      <c r="R16" s="757">
        <v>26</v>
      </c>
      <c r="S16" s="757" t="s">
        <v>9</v>
      </c>
      <c r="T16" s="757">
        <v>16</v>
      </c>
      <c r="U16" s="757">
        <v>132</v>
      </c>
      <c r="V16" s="1013"/>
      <c r="W16" s="726"/>
    </row>
    <row r="17" spans="1:23" s="257" customFormat="1" ht="11.25" customHeight="1">
      <c r="A17" s="255"/>
      <c r="B17" s="256"/>
      <c r="C17" s="728"/>
      <c r="D17" s="1016" t="s">
        <v>585</v>
      </c>
      <c r="E17" s="758"/>
      <c r="F17" s="757">
        <v>1593</v>
      </c>
      <c r="G17" s="757"/>
      <c r="H17" s="757">
        <v>800</v>
      </c>
      <c r="I17" s="757">
        <v>46</v>
      </c>
      <c r="J17" s="757">
        <v>388</v>
      </c>
      <c r="K17" s="757">
        <v>8</v>
      </c>
      <c r="L17" s="757">
        <v>136</v>
      </c>
      <c r="M17" s="757">
        <v>53</v>
      </c>
      <c r="N17" s="757" t="s">
        <v>9</v>
      </c>
      <c r="O17" s="757">
        <v>14</v>
      </c>
      <c r="P17" s="757" t="s">
        <v>9</v>
      </c>
      <c r="Q17" s="757" t="s">
        <v>9</v>
      </c>
      <c r="R17" s="757">
        <v>9</v>
      </c>
      <c r="S17" s="757">
        <v>13</v>
      </c>
      <c r="T17" s="757">
        <v>3</v>
      </c>
      <c r="U17" s="757">
        <v>123</v>
      </c>
      <c r="V17" s="1013"/>
      <c r="W17" s="726"/>
    </row>
    <row r="18" spans="1:23" s="257" customFormat="1" ht="11.25" customHeight="1">
      <c r="A18" s="255"/>
      <c r="B18" s="256"/>
      <c r="C18" s="728"/>
      <c r="D18" s="1016" t="s">
        <v>586</v>
      </c>
      <c r="E18" s="758"/>
      <c r="F18" s="757">
        <v>4076</v>
      </c>
      <c r="G18" s="757"/>
      <c r="H18" s="757">
        <v>2273</v>
      </c>
      <c r="I18" s="757">
        <v>183</v>
      </c>
      <c r="J18" s="757">
        <v>837</v>
      </c>
      <c r="K18" s="757">
        <v>15</v>
      </c>
      <c r="L18" s="757">
        <v>310</v>
      </c>
      <c r="M18" s="757">
        <v>78</v>
      </c>
      <c r="N18" s="757">
        <v>4</v>
      </c>
      <c r="O18" s="757" t="s">
        <v>9</v>
      </c>
      <c r="P18" s="757" t="s">
        <v>9</v>
      </c>
      <c r="Q18" s="757" t="s">
        <v>9</v>
      </c>
      <c r="R18" s="757">
        <v>50</v>
      </c>
      <c r="S18" s="757">
        <v>5</v>
      </c>
      <c r="T18" s="757">
        <v>79</v>
      </c>
      <c r="U18" s="757">
        <v>242</v>
      </c>
      <c r="V18" s="1013"/>
      <c r="W18" s="726"/>
    </row>
    <row r="19" spans="1:23" s="257" customFormat="1" ht="11.25" customHeight="1">
      <c r="A19" s="255"/>
      <c r="B19" s="256"/>
      <c r="C19" s="728"/>
      <c r="D19" s="1016" t="s">
        <v>587</v>
      </c>
      <c r="E19" s="758"/>
      <c r="F19" s="757">
        <v>794</v>
      </c>
      <c r="G19" s="757"/>
      <c r="H19" s="757">
        <v>421</v>
      </c>
      <c r="I19" s="757">
        <v>39</v>
      </c>
      <c r="J19" s="757">
        <v>165</v>
      </c>
      <c r="K19" s="757" t="s">
        <v>9</v>
      </c>
      <c r="L19" s="757">
        <v>86</v>
      </c>
      <c r="M19" s="757">
        <v>27</v>
      </c>
      <c r="N19" s="757" t="s">
        <v>9</v>
      </c>
      <c r="O19" s="757" t="s">
        <v>9</v>
      </c>
      <c r="P19" s="757" t="s">
        <v>9</v>
      </c>
      <c r="Q19" s="757">
        <v>1</v>
      </c>
      <c r="R19" s="757">
        <v>9</v>
      </c>
      <c r="S19" s="757">
        <v>7</v>
      </c>
      <c r="T19" s="757">
        <v>11</v>
      </c>
      <c r="U19" s="757">
        <v>27</v>
      </c>
      <c r="V19" s="1013"/>
      <c r="W19" s="726"/>
    </row>
    <row r="20" spans="1:23" s="257" customFormat="1" ht="11.25" customHeight="1">
      <c r="A20" s="255"/>
      <c r="B20" s="256"/>
      <c r="C20" s="728"/>
      <c r="D20" s="1016" t="s">
        <v>635</v>
      </c>
      <c r="E20" s="758"/>
      <c r="F20" s="757">
        <v>877</v>
      </c>
      <c r="G20" s="757"/>
      <c r="H20" s="757">
        <v>440</v>
      </c>
      <c r="I20" s="757">
        <v>46</v>
      </c>
      <c r="J20" s="757">
        <v>216</v>
      </c>
      <c r="K20" s="757" t="s">
        <v>9</v>
      </c>
      <c r="L20" s="757">
        <v>51</v>
      </c>
      <c r="M20" s="757" t="s">
        <v>9</v>
      </c>
      <c r="N20" s="757" t="s">
        <v>9</v>
      </c>
      <c r="O20" s="757" t="s">
        <v>9</v>
      </c>
      <c r="P20" s="757" t="s">
        <v>9</v>
      </c>
      <c r="Q20" s="757" t="s">
        <v>9</v>
      </c>
      <c r="R20" s="757">
        <v>4</v>
      </c>
      <c r="S20" s="757" t="s">
        <v>9</v>
      </c>
      <c r="T20" s="757">
        <v>36</v>
      </c>
      <c r="U20" s="757">
        <v>85</v>
      </c>
      <c r="V20" s="1013"/>
      <c r="W20" s="726"/>
    </row>
    <row r="21" spans="1:23" s="257" customFormat="1" ht="11.25" customHeight="1">
      <c r="A21" s="255"/>
      <c r="B21" s="256"/>
      <c r="C21" s="728"/>
      <c r="D21" s="1016" t="s">
        <v>588</v>
      </c>
      <c r="E21" s="758"/>
      <c r="F21" s="757">
        <v>30</v>
      </c>
      <c r="G21" s="757"/>
      <c r="H21" s="757">
        <v>25</v>
      </c>
      <c r="I21" s="757" t="s">
        <v>9</v>
      </c>
      <c r="J21" s="757">
        <v>4</v>
      </c>
      <c r="K21" s="757" t="s">
        <v>9</v>
      </c>
      <c r="L21" s="757" t="s">
        <v>9</v>
      </c>
      <c r="M21" s="757" t="s">
        <v>9</v>
      </c>
      <c r="N21" s="757" t="s">
        <v>9</v>
      </c>
      <c r="O21" s="757" t="s">
        <v>9</v>
      </c>
      <c r="P21" s="757" t="s">
        <v>9</v>
      </c>
      <c r="Q21" s="757" t="s">
        <v>9</v>
      </c>
      <c r="R21" s="757" t="s">
        <v>9</v>
      </c>
      <c r="S21" s="757" t="s">
        <v>9</v>
      </c>
      <c r="T21" s="757" t="s">
        <v>9</v>
      </c>
      <c r="U21" s="757" t="s">
        <v>9</v>
      </c>
      <c r="V21" s="1013"/>
      <c r="W21" s="726"/>
    </row>
    <row r="22" spans="1:23" s="257" customFormat="1" ht="11.25" customHeight="1">
      <c r="A22" s="255"/>
      <c r="B22" s="256"/>
      <c r="C22" s="728"/>
      <c r="D22" s="1016" t="s">
        <v>589</v>
      </c>
      <c r="E22" s="758"/>
      <c r="F22" s="757">
        <v>678</v>
      </c>
      <c r="G22" s="757"/>
      <c r="H22" s="757">
        <v>310</v>
      </c>
      <c r="I22" s="757">
        <v>48</v>
      </c>
      <c r="J22" s="757">
        <v>153</v>
      </c>
      <c r="K22" s="757">
        <v>5</v>
      </c>
      <c r="L22" s="757">
        <v>50</v>
      </c>
      <c r="M22" s="757">
        <v>43</v>
      </c>
      <c r="N22" s="757">
        <v>1</v>
      </c>
      <c r="O22" s="757" t="s">
        <v>9</v>
      </c>
      <c r="P22" s="757" t="s">
        <v>9</v>
      </c>
      <c r="Q22" s="757" t="s">
        <v>9</v>
      </c>
      <c r="R22" s="757" t="s">
        <v>9</v>
      </c>
      <c r="S22" s="757">
        <v>10</v>
      </c>
      <c r="T22" s="757">
        <v>5</v>
      </c>
      <c r="U22" s="757">
        <v>53</v>
      </c>
      <c r="V22" s="1013"/>
      <c r="W22" s="726"/>
    </row>
    <row r="23" spans="1:23" s="257" customFormat="1" ht="11.25" customHeight="1">
      <c r="A23" s="255"/>
      <c r="B23" s="256"/>
      <c r="C23" s="728"/>
      <c r="D23" s="1016" t="s">
        <v>590</v>
      </c>
      <c r="E23" s="758"/>
      <c r="F23" s="757">
        <v>110</v>
      </c>
      <c r="G23" s="757"/>
      <c r="H23" s="757">
        <v>58</v>
      </c>
      <c r="I23" s="757">
        <v>5</v>
      </c>
      <c r="J23" s="757">
        <v>32</v>
      </c>
      <c r="K23" s="757" t="s">
        <v>9</v>
      </c>
      <c r="L23" s="757" t="s">
        <v>9</v>
      </c>
      <c r="M23" s="757">
        <v>7</v>
      </c>
      <c r="N23" s="757">
        <v>3</v>
      </c>
      <c r="O23" s="757" t="s">
        <v>9</v>
      </c>
      <c r="P23" s="757" t="s">
        <v>9</v>
      </c>
      <c r="Q23" s="757" t="s">
        <v>9</v>
      </c>
      <c r="R23" s="757" t="s">
        <v>9</v>
      </c>
      <c r="S23" s="757" t="s">
        <v>9</v>
      </c>
      <c r="T23" s="757" t="s">
        <v>9</v>
      </c>
      <c r="U23" s="757">
        <v>4</v>
      </c>
      <c r="V23" s="1013"/>
      <c r="W23" s="726"/>
    </row>
    <row r="24" spans="1:23" s="257" customFormat="1" ht="11.25" customHeight="1">
      <c r="A24" s="255"/>
      <c r="B24" s="256"/>
      <c r="C24" s="728"/>
      <c r="D24" s="1016" t="s">
        <v>591</v>
      </c>
      <c r="E24" s="758"/>
      <c r="F24" s="757">
        <v>2285</v>
      </c>
      <c r="G24" s="757"/>
      <c r="H24" s="757">
        <v>1199</v>
      </c>
      <c r="I24" s="757">
        <v>85</v>
      </c>
      <c r="J24" s="757">
        <v>607</v>
      </c>
      <c r="K24" s="757">
        <v>12</v>
      </c>
      <c r="L24" s="757">
        <v>163</v>
      </c>
      <c r="M24" s="757">
        <v>93</v>
      </c>
      <c r="N24" s="757" t="s">
        <v>9</v>
      </c>
      <c r="O24" s="757" t="s">
        <v>9</v>
      </c>
      <c r="P24" s="757">
        <v>1</v>
      </c>
      <c r="Q24" s="757">
        <v>1</v>
      </c>
      <c r="R24" s="757">
        <v>13</v>
      </c>
      <c r="S24" s="757" t="s">
        <v>9</v>
      </c>
      <c r="T24" s="757">
        <v>20</v>
      </c>
      <c r="U24" s="757">
        <v>91</v>
      </c>
      <c r="V24" s="1013"/>
      <c r="W24" s="726"/>
    </row>
    <row r="25" spans="1:23" s="257" customFormat="1" ht="11.25" customHeight="1">
      <c r="A25" s="255"/>
      <c r="B25" s="256"/>
      <c r="C25" s="728"/>
      <c r="D25" s="1016" t="s">
        <v>592</v>
      </c>
      <c r="E25" s="758"/>
      <c r="F25" s="757">
        <v>5503</v>
      </c>
      <c r="G25" s="757"/>
      <c r="H25" s="757">
        <v>2851</v>
      </c>
      <c r="I25" s="757">
        <v>338</v>
      </c>
      <c r="J25" s="757">
        <v>1187</v>
      </c>
      <c r="K25" s="757">
        <v>16</v>
      </c>
      <c r="L25" s="757">
        <v>474</v>
      </c>
      <c r="M25" s="757">
        <v>43</v>
      </c>
      <c r="N25" s="757">
        <v>10</v>
      </c>
      <c r="O25" s="757">
        <v>1</v>
      </c>
      <c r="P25" s="757" t="s">
        <v>9</v>
      </c>
      <c r="Q25" s="757" t="s">
        <v>9</v>
      </c>
      <c r="R25" s="757">
        <v>15</v>
      </c>
      <c r="S25" s="757">
        <v>16</v>
      </c>
      <c r="T25" s="757">
        <v>168</v>
      </c>
      <c r="U25" s="757">
        <v>384</v>
      </c>
      <c r="V25" s="1013"/>
      <c r="W25" s="726"/>
    </row>
    <row r="26" spans="1:23" ht="11.25" customHeight="1">
      <c r="A26" s="215"/>
      <c r="B26" s="256"/>
      <c r="C26" s="728"/>
      <c r="D26" s="1016" t="s">
        <v>593</v>
      </c>
      <c r="E26" s="268"/>
      <c r="F26" s="757">
        <v>1241</v>
      </c>
      <c r="G26" s="757"/>
      <c r="H26" s="757">
        <v>701</v>
      </c>
      <c r="I26" s="757">
        <v>48</v>
      </c>
      <c r="J26" s="757">
        <v>269</v>
      </c>
      <c r="K26" s="757">
        <v>5</v>
      </c>
      <c r="L26" s="757">
        <v>77</v>
      </c>
      <c r="M26" s="757">
        <v>69</v>
      </c>
      <c r="N26" s="757">
        <v>3</v>
      </c>
      <c r="O26" s="757" t="s">
        <v>9</v>
      </c>
      <c r="P26" s="757" t="s">
        <v>9</v>
      </c>
      <c r="Q26" s="757" t="s">
        <v>9</v>
      </c>
      <c r="R26" s="757" t="s">
        <v>9</v>
      </c>
      <c r="S26" s="757">
        <v>6</v>
      </c>
      <c r="T26" s="757">
        <v>43</v>
      </c>
      <c r="U26" s="757">
        <v>19</v>
      </c>
      <c r="V26" s="1013"/>
      <c r="W26" s="726"/>
    </row>
    <row r="27" spans="1:23" ht="11.25" customHeight="1">
      <c r="A27" s="215"/>
      <c r="B27" s="217"/>
      <c r="C27" s="728"/>
      <c r="D27" s="1016" t="s">
        <v>594</v>
      </c>
      <c r="E27" s="268"/>
      <c r="F27" s="757">
        <v>13725</v>
      </c>
      <c r="G27" s="757"/>
      <c r="H27" s="757">
        <v>7960</v>
      </c>
      <c r="I27" s="757">
        <v>538</v>
      </c>
      <c r="J27" s="757">
        <v>2379</v>
      </c>
      <c r="K27" s="757">
        <v>34</v>
      </c>
      <c r="L27" s="757">
        <v>1127</v>
      </c>
      <c r="M27" s="757">
        <v>265</v>
      </c>
      <c r="N27" s="757">
        <v>35</v>
      </c>
      <c r="O27" s="757">
        <v>1</v>
      </c>
      <c r="P27" s="757" t="s">
        <v>9</v>
      </c>
      <c r="Q27" s="757">
        <v>8</v>
      </c>
      <c r="R27" s="757">
        <v>110</v>
      </c>
      <c r="S27" s="757">
        <v>34</v>
      </c>
      <c r="T27" s="757">
        <v>396</v>
      </c>
      <c r="U27" s="757">
        <v>838</v>
      </c>
      <c r="V27" s="1013"/>
      <c r="W27" s="726"/>
    </row>
    <row r="28" spans="1:23" ht="11.25" customHeight="1">
      <c r="A28" s="215"/>
      <c r="B28" s="217"/>
      <c r="C28" s="728"/>
      <c r="D28" s="1016" t="s">
        <v>595</v>
      </c>
      <c r="E28" s="268"/>
      <c r="F28" s="757">
        <v>248</v>
      </c>
      <c r="G28" s="757"/>
      <c r="H28" s="757">
        <v>139</v>
      </c>
      <c r="I28" s="757">
        <v>12</v>
      </c>
      <c r="J28" s="757">
        <v>50</v>
      </c>
      <c r="K28" s="757" t="s">
        <v>9</v>
      </c>
      <c r="L28" s="757">
        <v>8</v>
      </c>
      <c r="M28" s="757">
        <v>1</v>
      </c>
      <c r="N28" s="757" t="s">
        <v>9</v>
      </c>
      <c r="O28" s="757" t="s">
        <v>9</v>
      </c>
      <c r="P28" s="757" t="s">
        <v>9</v>
      </c>
      <c r="Q28" s="757" t="s">
        <v>9</v>
      </c>
      <c r="R28" s="757" t="s">
        <v>9</v>
      </c>
      <c r="S28" s="757" t="s">
        <v>9</v>
      </c>
      <c r="T28" s="757" t="s">
        <v>9</v>
      </c>
      <c r="U28" s="757">
        <v>37</v>
      </c>
      <c r="V28" s="1013"/>
      <c r="W28" s="726"/>
    </row>
    <row r="29" spans="1:23" ht="11.25" customHeight="1">
      <c r="A29" s="215"/>
      <c r="B29" s="217"/>
      <c r="C29" s="728"/>
      <c r="D29" s="1016" t="s">
        <v>596</v>
      </c>
      <c r="E29" s="472"/>
      <c r="F29" s="757">
        <v>1371</v>
      </c>
      <c r="G29" s="757"/>
      <c r="H29" s="757">
        <v>769</v>
      </c>
      <c r="I29" s="757">
        <v>39</v>
      </c>
      <c r="J29" s="757">
        <v>341</v>
      </c>
      <c r="K29" s="757" t="s">
        <v>9</v>
      </c>
      <c r="L29" s="757">
        <v>88</v>
      </c>
      <c r="M29" s="757">
        <v>31</v>
      </c>
      <c r="N29" s="757" t="s">
        <v>9</v>
      </c>
      <c r="O29" s="757" t="s">
        <v>9</v>
      </c>
      <c r="P29" s="757" t="s">
        <v>9</v>
      </c>
      <c r="Q29" s="757" t="s">
        <v>9</v>
      </c>
      <c r="R29" s="757" t="s">
        <v>9</v>
      </c>
      <c r="S29" s="757" t="s">
        <v>9</v>
      </c>
      <c r="T29" s="757">
        <v>14</v>
      </c>
      <c r="U29" s="757">
        <v>88</v>
      </c>
      <c r="V29" s="1013"/>
      <c r="W29" s="726"/>
    </row>
    <row r="30" spans="1:23" s="257" customFormat="1" ht="11.25" customHeight="1">
      <c r="A30" s="255"/>
      <c r="B30" s="217"/>
      <c r="C30" s="728"/>
      <c r="D30" s="1016" t="s">
        <v>597</v>
      </c>
      <c r="E30" s="758"/>
      <c r="F30" s="757">
        <v>3009</v>
      </c>
      <c r="G30" s="757"/>
      <c r="H30" s="757">
        <v>1741</v>
      </c>
      <c r="I30" s="757">
        <v>98</v>
      </c>
      <c r="J30" s="757">
        <v>507</v>
      </c>
      <c r="K30" s="757">
        <v>5</v>
      </c>
      <c r="L30" s="757">
        <v>221</v>
      </c>
      <c r="M30" s="757">
        <v>100</v>
      </c>
      <c r="N30" s="757">
        <v>10</v>
      </c>
      <c r="O30" s="757" t="s">
        <v>9</v>
      </c>
      <c r="P30" s="757" t="s">
        <v>9</v>
      </c>
      <c r="Q30" s="757">
        <v>7</v>
      </c>
      <c r="R30" s="757">
        <v>22</v>
      </c>
      <c r="S30" s="757">
        <v>20</v>
      </c>
      <c r="T30" s="757">
        <v>88</v>
      </c>
      <c r="U30" s="757">
        <v>191</v>
      </c>
      <c r="V30" s="1013"/>
      <c r="W30" s="726"/>
    </row>
    <row r="31" spans="1:23" ht="11.25" customHeight="1">
      <c r="A31" s="215"/>
      <c r="B31" s="256"/>
      <c r="C31" s="728"/>
      <c r="D31" s="1016" t="s">
        <v>598</v>
      </c>
      <c r="E31" s="268"/>
      <c r="F31" s="757">
        <v>1925</v>
      </c>
      <c r="G31" s="757"/>
      <c r="H31" s="757">
        <v>1007</v>
      </c>
      <c r="I31" s="757">
        <v>65</v>
      </c>
      <c r="J31" s="757">
        <v>365</v>
      </c>
      <c r="K31" s="757">
        <v>22</v>
      </c>
      <c r="L31" s="757">
        <v>231</v>
      </c>
      <c r="M31" s="757">
        <v>66</v>
      </c>
      <c r="N31" s="757">
        <v>1</v>
      </c>
      <c r="O31" s="757" t="s">
        <v>9</v>
      </c>
      <c r="P31" s="757" t="s">
        <v>9</v>
      </c>
      <c r="Q31" s="757" t="s">
        <v>9</v>
      </c>
      <c r="R31" s="757">
        <v>17</v>
      </c>
      <c r="S31" s="757" t="s">
        <v>9</v>
      </c>
      <c r="T31" s="757">
        <v>54</v>
      </c>
      <c r="U31" s="757">
        <v>97</v>
      </c>
      <c r="V31" s="1013"/>
      <c r="W31" s="726"/>
    </row>
    <row r="32" spans="1:23" ht="11.25" customHeight="1">
      <c r="A32" s="215"/>
      <c r="B32" s="217"/>
      <c r="C32" s="728"/>
      <c r="D32" s="1016" t="s">
        <v>599</v>
      </c>
      <c r="E32" s="268"/>
      <c r="F32" s="757">
        <v>394</v>
      </c>
      <c r="G32" s="757"/>
      <c r="H32" s="757">
        <v>225</v>
      </c>
      <c r="I32" s="757">
        <v>19</v>
      </c>
      <c r="J32" s="757">
        <v>51</v>
      </c>
      <c r="K32" s="757" t="s">
        <v>9</v>
      </c>
      <c r="L32" s="757">
        <v>46</v>
      </c>
      <c r="M32" s="757">
        <v>23</v>
      </c>
      <c r="N32" s="757" t="s">
        <v>9</v>
      </c>
      <c r="O32" s="757" t="s">
        <v>9</v>
      </c>
      <c r="P32" s="757" t="s">
        <v>9</v>
      </c>
      <c r="Q32" s="757" t="s">
        <v>9</v>
      </c>
      <c r="R32" s="757" t="s">
        <v>9</v>
      </c>
      <c r="S32" s="757" t="s">
        <v>9</v>
      </c>
      <c r="T32" s="757">
        <v>7</v>
      </c>
      <c r="U32" s="757">
        <v>23</v>
      </c>
      <c r="V32" s="1013"/>
      <c r="W32" s="726"/>
    </row>
    <row r="33" spans="1:23" ht="11.25" customHeight="1">
      <c r="A33" s="215"/>
      <c r="B33" s="217"/>
      <c r="C33" s="728"/>
      <c r="D33" s="1016" t="s">
        <v>600</v>
      </c>
      <c r="E33" s="268"/>
      <c r="F33" s="757">
        <v>4578</v>
      </c>
      <c r="G33" s="757"/>
      <c r="H33" s="757">
        <v>2742</v>
      </c>
      <c r="I33" s="757">
        <v>151</v>
      </c>
      <c r="J33" s="757">
        <v>814</v>
      </c>
      <c r="K33" s="757">
        <v>58</v>
      </c>
      <c r="L33" s="757">
        <v>429</v>
      </c>
      <c r="M33" s="757">
        <v>61</v>
      </c>
      <c r="N33" s="757">
        <v>1</v>
      </c>
      <c r="O33" s="757" t="s">
        <v>9</v>
      </c>
      <c r="P33" s="757" t="s">
        <v>9</v>
      </c>
      <c r="Q33" s="757" t="s">
        <v>9</v>
      </c>
      <c r="R33" s="757">
        <v>63</v>
      </c>
      <c r="S33" s="757">
        <v>14</v>
      </c>
      <c r="T33" s="757">
        <v>67</v>
      </c>
      <c r="U33" s="757">
        <v>180</v>
      </c>
      <c r="V33" s="1013"/>
      <c r="W33" s="726"/>
    </row>
    <row r="34" spans="1:23" ht="11.25" customHeight="1">
      <c r="A34" s="215"/>
      <c r="B34" s="217"/>
      <c r="C34" s="728"/>
      <c r="D34" s="1016" t="s">
        <v>601</v>
      </c>
      <c r="E34" s="268"/>
      <c r="F34" s="757">
        <v>723</v>
      </c>
      <c r="G34" s="757"/>
      <c r="H34" s="757">
        <v>379</v>
      </c>
      <c r="I34" s="757">
        <v>38</v>
      </c>
      <c r="J34" s="757">
        <v>214</v>
      </c>
      <c r="K34" s="757" t="s">
        <v>9</v>
      </c>
      <c r="L34" s="757">
        <v>24</v>
      </c>
      <c r="M34" s="757">
        <v>14</v>
      </c>
      <c r="N34" s="757" t="s">
        <v>9</v>
      </c>
      <c r="O34" s="757" t="s">
        <v>9</v>
      </c>
      <c r="P34" s="757" t="s">
        <v>9</v>
      </c>
      <c r="Q34" s="757" t="s">
        <v>9</v>
      </c>
      <c r="R34" s="757">
        <v>6</v>
      </c>
      <c r="S34" s="757" t="s">
        <v>9</v>
      </c>
      <c r="T34" s="757">
        <v>24</v>
      </c>
      <c r="U34" s="757">
        <v>25</v>
      </c>
      <c r="V34" s="1013"/>
      <c r="W34" s="726"/>
    </row>
    <row r="35" spans="1:23" ht="10.5" customHeight="1">
      <c r="A35" s="215"/>
      <c r="B35" s="217"/>
      <c r="C35" s="728"/>
      <c r="D35" s="1016" t="s">
        <v>602</v>
      </c>
      <c r="E35" s="472"/>
      <c r="F35" s="757">
        <v>1799</v>
      </c>
      <c r="G35" s="757"/>
      <c r="H35" s="757">
        <v>894</v>
      </c>
      <c r="I35" s="757">
        <v>72</v>
      </c>
      <c r="J35" s="757">
        <v>415</v>
      </c>
      <c r="K35" s="757">
        <v>5</v>
      </c>
      <c r="L35" s="757">
        <v>186</v>
      </c>
      <c r="M35" s="757">
        <v>28</v>
      </c>
      <c r="N35" s="757">
        <v>1</v>
      </c>
      <c r="O35" s="757" t="s">
        <v>9</v>
      </c>
      <c r="P35" s="757" t="s">
        <v>9</v>
      </c>
      <c r="Q35" s="757" t="s">
        <v>9</v>
      </c>
      <c r="R35" s="757">
        <v>9</v>
      </c>
      <c r="S35" s="757">
        <v>1</v>
      </c>
      <c r="T35" s="757">
        <v>54</v>
      </c>
      <c r="U35" s="757">
        <v>134</v>
      </c>
      <c r="V35" s="1013"/>
      <c r="W35" s="726"/>
    </row>
    <row r="36" spans="1:23" s="257" customFormat="1" ht="10.5" customHeight="1">
      <c r="A36" s="255"/>
      <c r="B36" s="256"/>
      <c r="C36" s="728" t="s">
        <v>604</v>
      </c>
      <c r="D36" s="1015"/>
      <c r="E36" s="758"/>
      <c r="F36" s="757">
        <v>2862</v>
      </c>
      <c r="G36" s="757"/>
      <c r="H36" s="757">
        <v>1569</v>
      </c>
      <c r="I36" s="757">
        <v>117</v>
      </c>
      <c r="J36" s="757">
        <v>690</v>
      </c>
      <c r="K36" s="757">
        <v>5</v>
      </c>
      <c r="L36" s="757">
        <v>147</v>
      </c>
      <c r="M36" s="757">
        <v>46</v>
      </c>
      <c r="N36" s="757">
        <v>3</v>
      </c>
      <c r="O36" s="757" t="s">
        <v>9</v>
      </c>
      <c r="P36" s="757" t="s">
        <v>9</v>
      </c>
      <c r="Q36" s="757">
        <v>2</v>
      </c>
      <c r="R36" s="757">
        <v>7</v>
      </c>
      <c r="S36" s="757">
        <v>10</v>
      </c>
      <c r="T36" s="757">
        <v>81</v>
      </c>
      <c r="U36" s="757">
        <v>186</v>
      </c>
      <c r="V36" s="1013"/>
      <c r="W36" s="726"/>
    </row>
    <row r="37" spans="1:23" s="257" customFormat="1" ht="10.5" customHeight="1">
      <c r="A37" s="255"/>
      <c r="B37" s="256"/>
      <c r="C37" s="728" t="s">
        <v>605</v>
      </c>
      <c r="D37" s="1015"/>
      <c r="E37" s="758"/>
      <c r="F37" s="757">
        <v>44304</v>
      </c>
      <c r="G37" s="757"/>
      <c r="H37" s="757">
        <v>21766</v>
      </c>
      <c r="I37" s="757">
        <v>2933</v>
      </c>
      <c r="J37" s="757">
        <v>10475</v>
      </c>
      <c r="K37" s="757">
        <v>144</v>
      </c>
      <c r="L37" s="757">
        <v>4204</v>
      </c>
      <c r="M37" s="757">
        <v>501</v>
      </c>
      <c r="N37" s="757">
        <v>18</v>
      </c>
      <c r="O37" s="757">
        <v>3</v>
      </c>
      <c r="P37" s="757">
        <v>6</v>
      </c>
      <c r="Q37" s="757">
        <v>7</v>
      </c>
      <c r="R37" s="757">
        <v>368</v>
      </c>
      <c r="S37" s="757">
        <v>306</v>
      </c>
      <c r="T37" s="757">
        <v>809</v>
      </c>
      <c r="U37" s="757">
        <v>2763</v>
      </c>
      <c r="V37" s="1013"/>
      <c r="W37" s="726"/>
    </row>
    <row r="38" spans="1:23" s="257" customFormat="1" ht="10.5" customHeight="1">
      <c r="A38" s="255"/>
      <c r="B38" s="256"/>
      <c r="C38" s="728" t="s">
        <v>606</v>
      </c>
      <c r="D38" s="1015"/>
      <c r="E38" s="758"/>
      <c r="F38" s="757">
        <v>33942</v>
      </c>
      <c r="G38" s="757"/>
      <c r="H38" s="757">
        <v>17550</v>
      </c>
      <c r="I38" s="757">
        <v>1320</v>
      </c>
      <c r="J38" s="757">
        <v>8664</v>
      </c>
      <c r="K38" s="757">
        <v>77</v>
      </c>
      <c r="L38" s="757">
        <v>2572</v>
      </c>
      <c r="M38" s="757">
        <v>524</v>
      </c>
      <c r="N38" s="757">
        <v>26</v>
      </c>
      <c r="O38" s="757">
        <v>2</v>
      </c>
      <c r="P38" s="757">
        <v>1</v>
      </c>
      <c r="Q38" s="757">
        <v>8</v>
      </c>
      <c r="R38" s="757">
        <v>232</v>
      </c>
      <c r="S38" s="757">
        <v>148</v>
      </c>
      <c r="T38" s="757">
        <v>708</v>
      </c>
      <c r="U38" s="757">
        <v>2111</v>
      </c>
      <c r="V38" s="1013"/>
      <c r="W38" s="726"/>
    </row>
    <row r="39" spans="1:23" ht="10.5" customHeight="1">
      <c r="A39" s="215"/>
      <c r="B39" s="217"/>
      <c r="C39" s="728" t="s">
        <v>607</v>
      </c>
      <c r="D39" s="1015"/>
      <c r="E39" s="268"/>
      <c r="F39" s="757">
        <v>10323</v>
      </c>
      <c r="G39" s="757"/>
      <c r="H39" s="757">
        <v>4721</v>
      </c>
      <c r="I39" s="757">
        <v>618</v>
      </c>
      <c r="J39" s="757">
        <v>3050</v>
      </c>
      <c r="K39" s="757">
        <v>13</v>
      </c>
      <c r="L39" s="757">
        <v>894</v>
      </c>
      <c r="M39" s="757">
        <v>94</v>
      </c>
      <c r="N39" s="757">
        <v>3</v>
      </c>
      <c r="O39" s="757">
        <v>2</v>
      </c>
      <c r="P39" s="757">
        <v>11</v>
      </c>
      <c r="Q39" s="757" t="s">
        <v>9</v>
      </c>
      <c r="R39" s="757">
        <v>27</v>
      </c>
      <c r="S39" s="757">
        <v>161</v>
      </c>
      <c r="T39" s="757">
        <v>102</v>
      </c>
      <c r="U39" s="757">
        <v>628</v>
      </c>
      <c r="V39" s="1013"/>
      <c r="W39" s="726"/>
    </row>
    <row r="40" spans="1:23" ht="10.5" customHeight="1">
      <c r="A40" s="215"/>
      <c r="B40" s="217"/>
      <c r="C40" s="728" t="s">
        <v>608</v>
      </c>
      <c r="D40" s="1015"/>
      <c r="E40" s="223"/>
      <c r="F40" s="757">
        <v>12172</v>
      </c>
      <c r="G40" s="757"/>
      <c r="H40" s="757">
        <v>5878</v>
      </c>
      <c r="I40" s="757">
        <v>640</v>
      </c>
      <c r="J40" s="757">
        <v>2865</v>
      </c>
      <c r="K40" s="757">
        <v>27</v>
      </c>
      <c r="L40" s="757">
        <v>797</v>
      </c>
      <c r="M40" s="757">
        <v>911</v>
      </c>
      <c r="N40" s="757">
        <v>16</v>
      </c>
      <c r="O40" s="757">
        <v>1</v>
      </c>
      <c r="P40" s="757">
        <v>1</v>
      </c>
      <c r="Q40" s="757">
        <v>2</v>
      </c>
      <c r="R40" s="757">
        <v>27</v>
      </c>
      <c r="S40" s="757">
        <v>90</v>
      </c>
      <c r="T40" s="757">
        <v>279</v>
      </c>
      <c r="U40" s="757">
        <v>637</v>
      </c>
      <c r="V40" s="1013"/>
      <c r="W40" s="726"/>
    </row>
    <row r="41" spans="1:23" ht="10.5" customHeight="1">
      <c r="A41" s="215"/>
      <c r="B41" s="217"/>
      <c r="C41" s="728" t="s">
        <v>609</v>
      </c>
      <c r="D41" s="1015"/>
      <c r="E41" s="223"/>
      <c r="F41" s="757">
        <v>638</v>
      </c>
      <c r="G41" s="757"/>
      <c r="H41" s="757">
        <v>285</v>
      </c>
      <c r="I41" s="757">
        <v>43</v>
      </c>
      <c r="J41" s="757">
        <v>173</v>
      </c>
      <c r="K41" s="757">
        <v>5</v>
      </c>
      <c r="L41" s="757">
        <v>24</v>
      </c>
      <c r="M41" s="757">
        <v>12</v>
      </c>
      <c r="N41" s="757" t="s">
        <v>9</v>
      </c>
      <c r="O41" s="757" t="s">
        <v>9</v>
      </c>
      <c r="P41" s="757" t="s">
        <v>9</v>
      </c>
      <c r="Q41" s="757" t="s">
        <v>9</v>
      </c>
      <c r="R41" s="757">
        <v>9</v>
      </c>
      <c r="S41" s="757">
        <v>8</v>
      </c>
      <c r="T41" s="757">
        <v>36</v>
      </c>
      <c r="U41" s="757">
        <v>44</v>
      </c>
      <c r="V41" s="1013"/>
      <c r="W41" s="726"/>
    </row>
    <row r="42" spans="1:23" ht="10.5" customHeight="1">
      <c r="A42" s="215"/>
      <c r="B42" s="217"/>
      <c r="C42" s="728" t="s">
        <v>610</v>
      </c>
      <c r="D42" s="1015"/>
      <c r="E42" s="223"/>
      <c r="F42" s="757">
        <v>790</v>
      </c>
      <c r="G42" s="757"/>
      <c r="H42" s="757">
        <v>275</v>
      </c>
      <c r="I42" s="757">
        <v>78</v>
      </c>
      <c r="J42" s="757">
        <v>236</v>
      </c>
      <c r="K42" s="757">
        <v>4</v>
      </c>
      <c r="L42" s="757">
        <v>93</v>
      </c>
      <c r="M42" s="757">
        <v>7</v>
      </c>
      <c r="N42" s="757" t="s">
        <v>9</v>
      </c>
      <c r="O42" s="757" t="s">
        <v>9</v>
      </c>
      <c r="P42" s="757" t="s">
        <v>9</v>
      </c>
      <c r="Q42" s="757" t="s">
        <v>9</v>
      </c>
      <c r="R42" s="757">
        <v>6</v>
      </c>
      <c r="S42" s="757">
        <v>8</v>
      </c>
      <c r="T42" s="757">
        <v>6</v>
      </c>
      <c r="U42" s="757">
        <v>78</v>
      </c>
      <c r="V42" s="1013"/>
      <c r="W42" s="726"/>
    </row>
    <row r="43" spans="1:23" ht="9" customHeight="1">
      <c r="A43" s="215"/>
      <c r="B43" s="217"/>
      <c r="C43" s="728" t="s">
        <v>611</v>
      </c>
      <c r="D43" s="729"/>
      <c r="E43" s="223"/>
      <c r="F43" s="757">
        <v>977</v>
      </c>
      <c r="G43" s="757"/>
      <c r="H43" s="757">
        <v>437</v>
      </c>
      <c r="I43" s="757">
        <v>100</v>
      </c>
      <c r="J43" s="757">
        <v>276</v>
      </c>
      <c r="K43" s="757" t="s">
        <v>9</v>
      </c>
      <c r="L43" s="757">
        <v>79</v>
      </c>
      <c r="M43" s="757">
        <v>6</v>
      </c>
      <c r="N43" s="757" t="s">
        <v>9</v>
      </c>
      <c r="O43" s="757" t="s">
        <v>9</v>
      </c>
      <c r="P43" s="757" t="s">
        <v>9</v>
      </c>
      <c r="Q43" s="757" t="s">
        <v>9</v>
      </c>
      <c r="R43" s="757" t="s">
        <v>9</v>
      </c>
      <c r="S43" s="757">
        <v>2</v>
      </c>
      <c r="T43" s="757">
        <v>6</v>
      </c>
      <c r="U43" s="757">
        <v>71</v>
      </c>
      <c r="V43" s="1013"/>
      <c r="W43" s="726"/>
    </row>
    <row r="44" spans="1:23" ht="10.5" customHeight="1">
      <c r="A44" s="215"/>
      <c r="B44" s="217"/>
      <c r="C44" s="728" t="s">
        <v>612</v>
      </c>
      <c r="D44" s="730"/>
      <c r="E44" s="223"/>
      <c r="F44" s="757">
        <v>2244</v>
      </c>
      <c r="G44" s="757"/>
      <c r="H44" s="757">
        <v>958</v>
      </c>
      <c r="I44" s="757">
        <v>150</v>
      </c>
      <c r="J44" s="757">
        <v>736</v>
      </c>
      <c r="K44" s="757">
        <v>5</v>
      </c>
      <c r="L44" s="757">
        <v>134</v>
      </c>
      <c r="M44" s="757">
        <v>25</v>
      </c>
      <c r="N44" s="757">
        <v>4</v>
      </c>
      <c r="O44" s="757" t="s">
        <v>9</v>
      </c>
      <c r="P44" s="757" t="s">
        <v>9</v>
      </c>
      <c r="Q44" s="757" t="s">
        <v>9</v>
      </c>
      <c r="R44" s="757">
        <v>18</v>
      </c>
      <c r="S44" s="757">
        <v>11</v>
      </c>
      <c r="T44" s="757">
        <v>48</v>
      </c>
      <c r="U44" s="757">
        <v>154</v>
      </c>
      <c r="V44" s="1013"/>
      <c r="W44" s="726"/>
    </row>
    <row r="45" spans="1:23" ht="10.5" customHeight="1">
      <c r="A45" s="215"/>
      <c r="B45" s="217"/>
      <c r="C45" s="728" t="s">
        <v>613</v>
      </c>
      <c r="D45" s="732"/>
      <c r="E45" s="223"/>
      <c r="F45" s="757">
        <v>13321</v>
      </c>
      <c r="G45" s="757"/>
      <c r="H45" s="757">
        <v>6139</v>
      </c>
      <c r="I45" s="757">
        <v>656</v>
      </c>
      <c r="J45" s="757">
        <v>3815</v>
      </c>
      <c r="K45" s="757">
        <v>36</v>
      </c>
      <c r="L45" s="757">
        <v>1006</v>
      </c>
      <c r="M45" s="757">
        <v>245</v>
      </c>
      <c r="N45" s="757">
        <v>16</v>
      </c>
      <c r="O45" s="757" t="s">
        <v>9</v>
      </c>
      <c r="P45" s="757">
        <v>2</v>
      </c>
      <c r="Q45" s="757">
        <v>3</v>
      </c>
      <c r="R45" s="757">
        <v>79</v>
      </c>
      <c r="S45" s="757">
        <v>93</v>
      </c>
      <c r="T45" s="757">
        <v>257</v>
      </c>
      <c r="U45" s="757">
        <v>974</v>
      </c>
      <c r="V45" s="1013"/>
      <c r="W45" s="726"/>
    </row>
    <row r="46" spans="1:23" ht="10.5" customHeight="1">
      <c r="A46" s="215"/>
      <c r="B46" s="217"/>
      <c r="C46" s="728" t="s">
        <v>614</v>
      </c>
      <c r="D46" s="1017"/>
      <c r="E46" s="223"/>
      <c r="F46" s="757">
        <v>7610</v>
      </c>
      <c r="G46" s="757"/>
      <c r="H46" s="757">
        <v>3841</v>
      </c>
      <c r="I46" s="757">
        <v>339</v>
      </c>
      <c r="J46" s="757">
        <v>2129</v>
      </c>
      <c r="K46" s="757">
        <v>9</v>
      </c>
      <c r="L46" s="757">
        <v>488</v>
      </c>
      <c r="M46" s="757">
        <v>154</v>
      </c>
      <c r="N46" s="757">
        <v>14</v>
      </c>
      <c r="O46" s="757">
        <v>1</v>
      </c>
      <c r="P46" s="757" t="s">
        <v>9</v>
      </c>
      <c r="Q46" s="757">
        <v>4</v>
      </c>
      <c r="R46" s="757">
        <v>13</v>
      </c>
      <c r="S46" s="757">
        <v>44</v>
      </c>
      <c r="T46" s="757">
        <v>51</v>
      </c>
      <c r="U46" s="757">
        <v>524</v>
      </c>
      <c r="V46" s="1013"/>
      <c r="W46" s="726"/>
    </row>
    <row r="47" spans="1:23" ht="10.5" customHeight="1">
      <c r="A47" s="215"/>
      <c r="B47" s="217"/>
      <c r="C47" s="728" t="s">
        <v>615</v>
      </c>
      <c r="D47" s="1017"/>
      <c r="E47" s="223"/>
      <c r="F47" s="757">
        <v>1686</v>
      </c>
      <c r="G47" s="757"/>
      <c r="H47" s="757">
        <v>657</v>
      </c>
      <c r="I47" s="757">
        <v>83</v>
      </c>
      <c r="J47" s="757">
        <v>572</v>
      </c>
      <c r="K47" s="757">
        <v>4</v>
      </c>
      <c r="L47" s="757">
        <v>128</v>
      </c>
      <c r="M47" s="757">
        <v>66</v>
      </c>
      <c r="N47" s="757">
        <v>2</v>
      </c>
      <c r="O47" s="757" t="s">
        <v>9</v>
      </c>
      <c r="P47" s="757" t="s">
        <v>9</v>
      </c>
      <c r="Q47" s="757" t="s">
        <v>9</v>
      </c>
      <c r="R47" s="757">
        <v>10</v>
      </c>
      <c r="S47" s="757">
        <v>34</v>
      </c>
      <c r="T47" s="757">
        <v>38</v>
      </c>
      <c r="U47" s="757">
        <v>91</v>
      </c>
      <c r="V47" s="1013"/>
      <c r="W47" s="726"/>
    </row>
    <row r="48" spans="1:23" ht="10.5" customHeight="1">
      <c r="A48" s="215"/>
      <c r="B48" s="217"/>
      <c r="C48" s="728" t="s">
        <v>616</v>
      </c>
      <c r="D48" s="1017"/>
      <c r="E48" s="223"/>
      <c r="F48" s="757">
        <v>11493</v>
      </c>
      <c r="G48" s="757"/>
      <c r="H48" s="757">
        <v>5674</v>
      </c>
      <c r="I48" s="757">
        <v>431</v>
      </c>
      <c r="J48" s="757">
        <v>3049</v>
      </c>
      <c r="K48" s="757">
        <v>9</v>
      </c>
      <c r="L48" s="757">
        <v>802</v>
      </c>
      <c r="M48" s="757">
        <v>364</v>
      </c>
      <c r="N48" s="757">
        <v>28</v>
      </c>
      <c r="O48" s="757" t="s">
        <v>9</v>
      </c>
      <c r="P48" s="757" t="s">
        <v>9</v>
      </c>
      <c r="Q48" s="757" t="s">
        <v>9</v>
      </c>
      <c r="R48" s="757">
        <v>57</v>
      </c>
      <c r="S48" s="757">
        <v>30</v>
      </c>
      <c r="T48" s="757">
        <v>225</v>
      </c>
      <c r="U48" s="757">
        <v>823</v>
      </c>
      <c r="V48" s="1013"/>
      <c r="W48" s="726"/>
    </row>
    <row r="49" spans="1:23" ht="10.5" customHeight="1">
      <c r="A49" s="215"/>
      <c r="B49" s="217"/>
      <c r="C49" s="728" t="s">
        <v>617</v>
      </c>
      <c r="D49" s="729"/>
      <c r="E49" s="223"/>
      <c r="F49" s="757">
        <v>1807</v>
      </c>
      <c r="G49" s="757"/>
      <c r="H49" s="757">
        <v>621</v>
      </c>
      <c r="I49" s="757">
        <v>137</v>
      </c>
      <c r="J49" s="757">
        <v>737</v>
      </c>
      <c r="K49" s="757" t="s">
        <v>9</v>
      </c>
      <c r="L49" s="757">
        <v>166</v>
      </c>
      <c r="M49" s="757">
        <v>5</v>
      </c>
      <c r="N49" s="757">
        <v>8</v>
      </c>
      <c r="O49" s="757" t="s">
        <v>9</v>
      </c>
      <c r="P49" s="757" t="s">
        <v>9</v>
      </c>
      <c r="Q49" s="757" t="s">
        <v>9</v>
      </c>
      <c r="R49" s="757">
        <v>8</v>
      </c>
      <c r="S49" s="757">
        <v>11</v>
      </c>
      <c r="T49" s="757">
        <v>6</v>
      </c>
      <c r="U49" s="757">
        <v>108</v>
      </c>
      <c r="V49" s="1013"/>
      <c r="W49" s="726"/>
    </row>
    <row r="50" spans="1:23" ht="10.5" customHeight="1">
      <c r="A50" s="215"/>
      <c r="B50" s="217"/>
      <c r="C50" s="728" t="s">
        <v>618</v>
      </c>
      <c r="D50" s="730"/>
      <c r="E50" s="223"/>
      <c r="F50" s="757">
        <v>3714</v>
      </c>
      <c r="G50" s="757"/>
      <c r="H50" s="757">
        <v>1591</v>
      </c>
      <c r="I50" s="757">
        <v>132</v>
      </c>
      <c r="J50" s="757">
        <v>1145</v>
      </c>
      <c r="K50" s="757">
        <v>12</v>
      </c>
      <c r="L50" s="757">
        <v>305</v>
      </c>
      <c r="M50" s="757">
        <v>175</v>
      </c>
      <c r="N50" s="757">
        <v>1</v>
      </c>
      <c r="O50" s="757">
        <v>14</v>
      </c>
      <c r="P50" s="757">
        <v>1</v>
      </c>
      <c r="Q50" s="757">
        <v>1</v>
      </c>
      <c r="R50" s="757">
        <v>18</v>
      </c>
      <c r="S50" s="757">
        <v>19</v>
      </c>
      <c r="T50" s="757">
        <v>50</v>
      </c>
      <c r="U50" s="757">
        <v>251</v>
      </c>
      <c r="V50" s="1013"/>
      <c r="W50" s="726"/>
    </row>
    <row r="51" spans="1:23" ht="10.5" customHeight="1">
      <c r="A51" s="215"/>
      <c r="B51" s="217"/>
      <c r="C51" s="728" t="s">
        <v>619</v>
      </c>
      <c r="D51" s="733"/>
      <c r="E51" s="223"/>
      <c r="F51" s="757">
        <v>1180</v>
      </c>
      <c r="G51" s="757"/>
      <c r="H51" s="757">
        <v>527</v>
      </c>
      <c r="I51" s="757">
        <v>147</v>
      </c>
      <c r="J51" s="757">
        <v>254</v>
      </c>
      <c r="K51" s="757" t="s">
        <v>9</v>
      </c>
      <c r="L51" s="757">
        <v>105</v>
      </c>
      <c r="M51" s="757">
        <v>21</v>
      </c>
      <c r="N51" s="757">
        <v>5</v>
      </c>
      <c r="O51" s="757" t="s">
        <v>9</v>
      </c>
      <c r="P51" s="757" t="s">
        <v>9</v>
      </c>
      <c r="Q51" s="757" t="s">
        <v>9</v>
      </c>
      <c r="R51" s="757">
        <v>6</v>
      </c>
      <c r="S51" s="757">
        <v>9</v>
      </c>
      <c r="T51" s="757">
        <v>25</v>
      </c>
      <c r="U51" s="757">
        <v>82</v>
      </c>
      <c r="V51" s="1013"/>
      <c r="W51" s="726"/>
    </row>
    <row r="52" spans="1:23" ht="10.5" customHeight="1">
      <c r="A52" s="215"/>
      <c r="B52" s="217"/>
      <c r="C52" s="728" t="s">
        <v>620</v>
      </c>
      <c r="D52" s="733"/>
      <c r="E52" s="223"/>
      <c r="F52" s="757">
        <v>20</v>
      </c>
      <c r="G52" s="757"/>
      <c r="H52" s="757">
        <v>12</v>
      </c>
      <c r="I52" s="757" t="s">
        <v>9</v>
      </c>
      <c r="J52" s="757">
        <v>5</v>
      </c>
      <c r="K52" s="757" t="s">
        <v>9</v>
      </c>
      <c r="L52" s="757" t="s">
        <v>9</v>
      </c>
      <c r="M52" s="757" t="s">
        <v>9</v>
      </c>
      <c r="N52" s="757" t="s">
        <v>9</v>
      </c>
      <c r="O52" s="757" t="s">
        <v>9</v>
      </c>
      <c r="P52" s="757" t="s">
        <v>9</v>
      </c>
      <c r="Q52" s="757" t="s">
        <v>9</v>
      </c>
      <c r="R52" s="757" t="s">
        <v>9</v>
      </c>
      <c r="S52" s="757" t="s">
        <v>9</v>
      </c>
      <c r="T52" s="757" t="s">
        <v>9</v>
      </c>
      <c r="U52" s="757">
        <v>3</v>
      </c>
      <c r="V52" s="1013"/>
      <c r="W52" s="726"/>
    </row>
    <row r="53" spans="1:23" ht="10.5" customHeight="1">
      <c r="A53" s="215"/>
      <c r="B53" s="217"/>
      <c r="C53" s="728" t="s">
        <v>621</v>
      </c>
      <c r="D53" s="734"/>
      <c r="E53" s="223"/>
      <c r="F53" s="757">
        <v>333</v>
      </c>
      <c r="G53" s="757"/>
      <c r="H53" s="757">
        <v>66</v>
      </c>
      <c r="I53" s="757">
        <v>27</v>
      </c>
      <c r="J53" s="757">
        <v>106</v>
      </c>
      <c r="K53" s="757" t="s">
        <v>9</v>
      </c>
      <c r="L53" s="757">
        <v>36</v>
      </c>
      <c r="M53" s="757">
        <v>10</v>
      </c>
      <c r="N53" s="757">
        <v>4</v>
      </c>
      <c r="O53" s="757" t="s">
        <v>9</v>
      </c>
      <c r="P53" s="757">
        <v>3</v>
      </c>
      <c r="Q53" s="757">
        <v>3</v>
      </c>
      <c r="R53" s="757">
        <v>14</v>
      </c>
      <c r="S53" s="757">
        <v>6</v>
      </c>
      <c r="T53" s="757">
        <v>21</v>
      </c>
      <c r="U53" s="757">
        <v>37</v>
      </c>
      <c r="V53" s="1013"/>
      <c r="W53" s="726"/>
    </row>
    <row r="54" spans="1:23" ht="12" customHeight="1" thickBot="1">
      <c r="A54" s="215"/>
      <c r="B54" s="217"/>
      <c r="C54" s="728"/>
      <c r="D54" s="734"/>
      <c r="E54" s="223"/>
      <c r="F54" s="757"/>
      <c r="G54" s="757"/>
      <c r="H54" s="757"/>
      <c r="I54" s="757"/>
      <c r="J54" s="757"/>
      <c r="K54" s="757"/>
      <c r="L54" s="757"/>
      <c r="M54" s="757"/>
      <c r="N54" s="757"/>
      <c r="O54" s="757"/>
      <c r="P54" s="757"/>
      <c r="Q54" s="757"/>
      <c r="R54" s="757"/>
      <c r="S54" s="757"/>
      <c r="T54" s="757"/>
      <c r="U54" s="757"/>
      <c r="V54" s="1013"/>
      <c r="W54" s="726"/>
    </row>
    <row r="55" spans="1:23" ht="13.5" customHeight="1" thickBot="1">
      <c r="A55" s="215"/>
      <c r="B55" s="217"/>
      <c r="C55" s="1632" t="s">
        <v>622</v>
      </c>
      <c r="D55" s="1633"/>
      <c r="E55" s="1633"/>
      <c r="F55" s="1633"/>
      <c r="G55" s="1633"/>
      <c r="H55" s="1633"/>
      <c r="I55" s="1633"/>
      <c r="J55" s="1633"/>
      <c r="K55" s="1633"/>
      <c r="L55" s="1633"/>
      <c r="M55" s="1633"/>
      <c r="N55" s="1633"/>
      <c r="O55" s="1633"/>
      <c r="P55" s="1633"/>
      <c r="Q55" s="1633"/>
      <c r="R55" s="1633"/>
      <c r="S55" s="1633"/>
      <c r="T55" s="1633"/>
      <c r="U55" s="1634"/>
      <c r="V55" s="1013"/>
      <c r="W55" s="726"/>
    </row>
    <row r="56" spans="1:23" ht="2.25" customHeight="1">
      <c r="A56" s="215"/>
      <c r="B56" s="217"/>
      <c r="C56" s="759"/>
      <c r="D56" s="760"/>
      <c r="E56" s="760"/>
      <c r="F56" s="760"/>
      <c r="G56" s="760"/>
      <c r="H56" s="760"/>
      <c r="I56" s="760"/>
      <c r="J56" s="760"/>
      <c r="K56" s="760"/>
      <c r="L56" s="760"/>
      <c r="M56" s="760"/>
      <c r="N56" s="760"/>
      <c r="O56" s="760"/>
      <c r="P56" s="760"/>
      <c r="Q56" s="760"/>
      <c r="R56" s="760"/>
      <c r="S56" s="760"/>
      <c r="T56" s="760"/>
      <c r="U56" s="760"/>
      <c r="V56" s="1013"/>
      <c r="W56" s="726"/>
    </row>
    <row r="57" spans="1:23" ht="53.25" customHeight="1">
      <c r="A57" s="215"/>
      <c r="B57" s="217"/>
      <c r="C57" s="1637">
        <v>2010</v>
      </c>
      <c r="D57" s="1638"/>
      <c r="E57" s="268"/>
      <c r="F57" s="752" t="s">
        <v>77</v>
      </c>
      <c r="G57" s="725"/>
      <c r="H57" s="752" t="s">
        <v>707</v>
      </c>
      <c r="I57" s="752" t="s">
        <v>708</v>
      </c>
      <c r="J57" s="752" t="s">
        <v>709</v>
      </c>
      <c r="K57" s="752" t="s">
        <v>710</v>
      </c>
      <c r="L57" s="752" t="s">
        <v>711</v>
      </c>
      <c r="M57" s="752" t="s">
        <v>712</v>
      </c>
      <c r="N57" s="752" t="s">
        <v>713</v>
      </c>
      <c r="O57" s="752" t="s">
        <v>714</v>
      </c>
      <c r="P57" s="752" t="s">
        <v>715</v>
      </c>
      <c r="Q57" s="752" t="s">
        <v>716</v>
      </c>
      <c r="R57" s="752" t="s">
        <v>717</v>
      </c>
      <c r="S57" s="752" t="s">
        <v>718</v>
      </c>
      <c r="T57" s="752" t="s">
        <v>719</v>
      </c>
      <c r="U57" s="752" t="s">
        <v>720</v>
      </c>
      <c r="V57" s="1013"/>
      <c r="W57" s="726"/>
    </row>
    <row r="58" spans="1:23" s="755" customFormat="1" ht="16.5" customHeight="1">
      <c r="A58" s="753"/>
      <c r="B58" s="754"/>
      <c r="C58" s="1020" t="s">
        <v>77</v>
      </c>
      <c r="D58" s="1020"/>
      <c r="E58" s="1019"/>
      <c r="F58" s="1384">
        <v>215632</v>
      </c>
      <c r="G58" s="1384"/>
      <c r="H58" s="1384">
        <v>108890</v>
      </c>
      <c r="I58" s="1384">
        <v>10971</v>
      </c>
      <c r="J58" s="1384">
        <v>52241</v>
      </c>
      <c r="K58" s="1384">
        <v>724</v>
      </c>
      <c r="L58" s="1384">
        <v>17459</v>
      </c>
      <c r="M58" s="1384">
        <v>4685</v>
      </c>
      <c r="N58" s="1384">
        <v>250</v>
      </c>
      <c r="O58" s="1384">
        <v>53</v>
      </c>
      <c r="P58" s="1384">
        <v>29</v>
      </c>
      <c r="Q58" s="1384">
        <v>51</v>
      </c>
      <c r="R58" s="1384">
        <v>1362</v>
      </c>
      <c r="S58" s="1384">
        <v>1211</v>
      </c>
      <c r="T58" s="1384">
        <v>4140</v>
      </c>
      <c r="U58" s="1384">
        <v>13566</v>
      </c>
      <c r="V58" s="1021"/>
      <c r="W58" s="727"/>
    </row>
    <row r="59" spans="1:23" s="257" customFormat="1" ht="9.75" customHeight="1">
      <c r="A59" s="255"/>
      <c r="B59" s="256"/>
      <c r="C59" s="1374" t="s">
        <v>623</v>
      </c>
      <c r="D59" s="735"/>
      <c r="E59" s="268"/>
      <c r="F59" s="757">
        <v>32147</v>
      </c>
      <c r="G59" s="757"/>
      <c r="H59" s="757">
        <v>23313</v>
      </c>
      <c r="I59" s="757">
        <v>936</v>
      </c>
      <c r="J59" s="757">
        <v>223</v>
      </c>
      <c r="K59" s="757">
        <v>1</v>
      </c>
      <c r="L59" s="757">
        <v>3303</v>
      </c>
      <c r="M59" s="757">
        <v>1052</v>
      </c>
      <c r="N59" s="757">
        <v>75</v>
      </c>
      <c r="O59" s="757" t="s">
        <v>9</v>
      </c>
      <c r="P59" s="757">
        <v>21</v>
      </c>
      <c r="Q59" s="757">
        <v>28</v>
      </c>
      <c r="R59" s="757">
        <v>145</v>
      </c>
      <c r="S59" s="757">
        <v>42</v>
      </c>
      <c r="T59" s="757">
        <v>1327</v>
      </c>
      <c r="U59" s="757">
        <v>1681</v>
      </c>
      <c r="V59" s="1013"/>
      <c r="W59" s="726"/>
    </row>
    <row r="60" spans="1:23" s="257" customFormat="1" ht="9.75" customHeight="1">
      <c r="A60" s="255"/>
      <c r="B60" s="256"/>
      <c r="C60" s="1374" t="s">
        <v>624</v>
      </c>
      <c r="D60" s="1374"/>
      <c r="E60" s="268"/>
      <c r="F60" s="757">
        <v>2054</v>
      </c>
      <c r="G60" s="757"/>
      <c r="H60" s="757">
        <v>535</v>
      </c>
      <c r="I60" s="757">
        <v>29</v>
      </c>
      <c r="J60" s="757">
        <v>1194</v>
      </c>
      <c r="K60" s="757" t="s">
        <v>9</v>
      </c>
      <c r="L60" s="757">
        <v>166</v>
      </c>
      <c r="M60" s="757">
        <v>50</v>
      </c>
      <c r="N60" s="757" t="s">
        <v>9</v>
      </c>
      <c r="O60" s="757" t="s">
        <v>9</v>
      </c>
      <c r="P60" s="757" t="s">
        <v>9</v>
      </c>
      <c r="Q60" s="757">
        <v>1</v>
      </c>
      <c r="R60" s="757">
        <v>5</v>
      </c>
      <c r="S60" s="757">
        <v>2</v>
      </c>
      <c r="T60" s="757">
        <v>15</v>
      </c>
      <c r="U60" s="757">
        <v>57</v>
      </c>
      <c r="V60" s="1013"/>
      <c r="W60" s="726"/>
    </row>
    <row r="61" spans="1:23" s="257" customFormat="1" ht="9.75" customHeight="1">
      <c r="A61" s="255"/>
      <c r="B61" s="256"/>
      <c r="C61" s="1374" t="s">
        <v>625</v>
      </c>
      <c r="D61" s="1375"/>
      <c r="E61" s="268"/>
      <c r="F61" s="757">
        <v>31306</v>
      </c>
      <c r="G61" s="757"/>
      <c r="H61" s="757">
        <v>10028</v>
      </c>
      <c r="I61" s="757">
        <v>501</v>
      </c>
      <c r="J61" s="757">
        <v>15188</v>
      </c>
      <c r="K61" s="757" t="s">
        <v>9</v>
      </c>
      <c r="L61" s="757">
        <v>3477</v>
      </c>
      <c r="M61" s="757">
        <v>42</v>
      </c>
      <c r="N61" s="757">
        <v>1</v>
      </c>
      <c r="O61" s="757" t="s">
        <v>9</v>
      </c>
      <c r="P61" s="757">
        <v>1</v>
      </c>
      <c r="Q61" s="757">
        <v>2</v>
      </c>
      <c r="R61" s="757">
        <v>116</v>
      </c>
      <c r="S61" s="757">
        <v>188</v>
      </c>
      <c r="T61" s="757">
        <v>531</v>
      </c>
      <c r="U61" s="757">
        <v>1231</v>
      </c>
      <c r="V61" s="1013"/>
      <c r="W61" s="726"/>
    </row>
    <row r="62" spans="1:23" s="257" customFormat="1" ht="9.75" customHeight="1">
      <c r="A62" s="255"/>
      <c r="B62" s="256" t="s">
        <v>626</v>
      </c>
      <c r="C62" s="1374" t="s">
        <v>627</v>
      </c>
      <c r="D62" s="1375"/>
      <c r="E62" s="268"/>
      <c r="F62" s="757">
        <v>7545</v>
      </c>
      <c r="G62" s="757"/>
      <c r="H62" s="757">
        <v>2977</v>
      </c>
      <c r="I62" s="757">
        <v>769</v>
      </c>
      <c r="J62" s="757">
        <v>2089</v>
      </c>
      <c r="K62" s="757" t="s">
        <v>9</v>
      </c>
      <c r="L62" s="757">
        <v>907</v>
      </c>
      <c r="M62" s="757">
        <v>95</v>
      </c>
      <c r="N62" s="757">
        <v>40</v>
      </c>
      <c r="O62" s="757">
        <v>53</v>
      </c>
      <c r="P62" s="757" t="s">
        <v>9</v>
      </c>
      <c r="Q62" s="757">
        <v>2</v>
      </c>
      <c r="R62" s="757">
        <v>74</v>
      </c>
      <c r="S62" s="757">
        <v>4</v>
      </c>
      <c r="T62" s="757">
        <v>190</v>
      </c>
      <c r="U62" s="757">
        <v>345</v>
      </c>
      <c r="V62" s="1013"/>
      <c r="W62" s="726"/>
    </row>
    <row r="63" spans="1:23" s="257" customFormat="1" ht="9.75" customHeight="1">
      <c r="A63" s="255"/>
      <c r="B63" s="256"/>
      <c r="C63" s="1374" t="s">
        <v>628</v>
      </c>
      <c r="D63" s="1375"/>
      <c r="E63" s="268"/>
      <c r="F63" s="757">
        <v>77985</v>
      </c>
      <c r="G63" s="757"/>
      <c r="H63" s="757">
        <v>49428</v>
      </c>
      <c r="I63" s="757">
        <v>4869</v>
      </c>
      <c r="J63" s="757">
        <v>12656</v>
      </c>
      <c r="K63" s="757">
        <v>410</v>
      </c>
      <c r="L63" s="757">
        <v>4776</v>
      </c>
      <c r="M63" s="757">
        <v>2599</v>
      </c>
      <c r="N63" s="757">
        <v>65</v>
      </c>
      <c r="O63" s="757" t="s">
        <v>9</v>
      </c>
      <c r="P63" s="757">
        <v>3</v>
      </c>
      <c r="Q63" s="757">
        <v>3</v>
      </c>
      <c r="R63" s="757">
        <v>396</v>
      </c>
      <c r="S63" s="757">
        <v>74</v>
      </c>
      <c r="T63" s="757">
        <v>610</v>
      </c>
      <c r="U63" s="757">
        <v>2096</v>
      </c>
      <c r="V63" s="1013"/>
      <c r="W63" s="726"/>
    </row>
    <row r="64" spans="1:23" s="257" customFormat="1" ht="9.75" customHeight="1">
      <c r="A64" s="255"/>
      <c r="B64" s="256"/>
      <c r="C64" s="1374" t="s">
        <v>629</v>
      </c>
      <c r="D64" s="1375"/>
      <c r="E64" s="268"/>
      <c r="F64" s="757">
        <v>52567</v>
      </c>
      <c r="G64" s="757"/>
      <c r="H64" s="757">
        <v>20929</v>
      </c>
      <c r="I64" s="757">
        <v>3723</v>
      </c>
      <c r="J64" s="757">
        <v>20352</v>
      </c>
      <c r="K64" s="757">
        <v>308</v>
      </c>
      <c r="L64" s="757">
        <v>4132</v>
      </c>
      <c r="M64" s="757">
        <v>613</v>
      </c>
      <c r="N64" s="757">
        <v>36</v>
      </c>
      <c r="O64" s="757" t="s">
        <v>9</v>
      </c>
      <c r="P64" s="757">
        <v>1</v>
      </c>
      <c r="Q64" s="757">
        <v>3</v>
      </c>
      <c r="R64" s="757">
        <v>550</v>
      </c>
      <c r="S64" s="757">
        <v>48</v>
      </c>
      <c r="T64" s="757">
        <v>404</v>
      </c>
      <c r="U64" s="757">
        <v>1468</v>
      </c>
      <c r="V64" s="1013"/>
      <c r="W64" s="726"/>
    </row>
    <row r="65" spans="1:23" s="257" customFormat="1" ht="9.75" customHeight="1">
      <c r="A65" s="255"/>
      <c r="B65" s="256"/>
      <c r="C65" s="1374" t="s">
        <v>630</v>
      </c>
      <c r="D65" s="1376"/>
      <c r="E65" s="268"/>
      <c r="F65" s="757">
        <v>2908</v>
      </c>
      <c r="G65" s="757"/>
      <c r="H65" s="757">
        <v>663</v>
      </c>
      <c r="I65" s="757">
        <v>135</v>
      </c>
      <c r="J65" s="757">
        <v>454</v>
      </c>
      <c r="K65" s="757">
        <v>5</v>
      </c>
      <c r="L65" s="757">
        <v>437</v>
      </c>
      <c r="M65" s="757">
        <v>175</v>
      </c>
      <c r="N65" s="757">
        <v>8</v>
      </c>
      <c r="O65" s="757" t="s">
        <v>9</v>
      </c>
      <c r="P65" s="757" t="s">
        <v>9</v>
      </c>
      <c r="Q65" s="757">
        <v>8</v>
      </c>
      <c r="R65" s="757">
        <v>33</v>
      </c>
      <c r="S65" s="757">
        <v>827</v>
      </c>
      <c r="T65" s="757">
        <v>53</v>
      </c>
      <c r="U65" s="757">
        <v>110</v>
      </c>
      <c r="V65" s="1013"/>
      <c r="W65" s="726"/>
    </row>
    <row r="66" spans="1:23" s="257" customFormat="1" ht="9.75" customHeight="1">
      <c r="A66" s="255"/>
      <c r="B66" s="256"/>
      <c r="C66" s="1374" t="s">
        <v>631</v>
      </c>
      <c r="D66" s="1376"/>
      <c r="E66" s="268"/>
      <c r="F66" s="757">
        <v>1437</v>
      </c>
      <c r="G66" s="757"/>
      <c r="H66" s="757">
        <v>289</v>
      </c>
      <c r="I66" s="757">
        <v>3</v>
      </c>
      <c r="J66" s="757" t="s">
        <v>9</v>
      </c>
      <c r="K66" s="757" t="s">
        <v>9</v>
      </c>
      <c r="L66" s="757">
        <v>107</v>
      </c>
      <c r="M66" s="757">
        <v>20</v>
      </c>
      <c r="N66" s="757">
        <v>11</v>
      </c>
      <c r="O66" s="757" t="s">
        <v>9</v>
      </c>
      <c r="P66" s="757" t="s">
        <v>9</v>
      </c>
      <c r="Q66" s="757">
        <v>1</v>
      </c>
      <c r="R66" s="757">
        <v>18</v>
      </c>
      <c r="S66" s="757">
        <v>7</v>
      </c>
      <c r="T66" s="757">
        <v>767</v>
      </c>
      <c r="U66" s="757">
        <v>214</v>
      </c>
      <c r="V66" s="1013"/>
      <c r="W66" s="726"/>
    </row>
    <row r="67" spans="1:23" s="257" customFormat="1" ht="9.75" customHeight="1">
      <c r="A67" s="255"/>
      <c r="B67" s="256"/>
      <c r="C67" s="1374" t="s">
        <v>621</v>
      </c>
      <c r="D67" s="1377"/>
      <c r="E67" s="758"/>
      <c r="F67" s="757">
        <v>7683</v>
      </c>
      <c r="G67" s="757"/>
      <c r="H67" s="757">
        <v>728</v>
      </c>
      <c r="I67" s="757">
        <v>6</v>
      </c>
      <c r="J67" s="757">
        <v>85</v>
      </c>
      <c r="K67" s="757" t="s">
        <v>9</v>
      </c>
      <c r="L67" s="757">
        <v>154</v>
      </c>
      <c r="M67" s="757">
        <v>39</v>
      </c>
      <c r="N67" s="757">
        <v>14</v>
      </c>
      <c r="O67" s="757" t="s">
        <v>9</v>
      </c>
      <c r="P67" s="757">
        <v>3</v>
      </c>
      <c r="Q67" s="757">
        <v>3</v>
      </c>
      <c r="R67" s="757">
        <v>25</v>
      </c>
      <c r="S67" s="757">
        <v>19</v>
      </c>
      <c r="T67" s="757">
        <v>243</v>
      </c>
      <c r="U67" s="757">
        <v>6364</v>
      </c>
      <c r="V67" s="1013"/>
      <c r="W67" s="726"/>
    </row>
    <row r="68" spans="1:23" s="264" customFormat="1" ht="12" customHeight="1">
      <c r="A68" s="262"/>
      <c r="B68" s="761"/>
      <c r="C68" s="762" t="s">
        <v>632</v>
      </c>
      <c r="D68" s="1635" t="s">
        <v>636</v>
      </c>
      <c r="E68" s="1635"/>
      <c r="F68" s="1635"/>
      <c r="G68" s="1635"/>
      <c r="H68" s="1635"/>
      <c r="I68" s="1635"/>
      <c r="J68" s="1635"/>
      <c r="K68" s="1635"/>
      <c r="L68" s="1635"/>
      <c r="M68" s="1635"/>
      <c r="N68" s="762"/>
      <c r="O68" s="762"/>
      <c r="P68" s="762"/>
      <c r="Q68" s="762"/>
      <c r="R68" s="762"/>
      <c r="S68" s="796"/>
      <c r="T68" s="796"/>
      <c r="U68" s="796"/>
      <c r="V68" s="1018"/>
      <c r="W68" s="736"/>
    </row>
    <row r="69" spans="1:23" ht="12" customHeight="1">
      <c r="A69" s="217"/>
      <c r="B69" s="256"/>
      <c r="C69" s="763" t="s">
        <v>633</v>
      </c>
      <c r="D69" s="235"/>
      <c r="E69" s="235"/>
      <c r="F69" s="235"/>
      <c r="G69" s="235"/>
      <c r="H69" s="235"/>
      <c r="I69" s="1022" t="s">
        <v>634</v>
      </c>
      <c r="J69" s="235"/>
      <c r="K69" s="235"/>
      <c r="L69" s="235"/>
      <c r="M69" s="235"/>
      <c r="N69" s="235"/>
      <c r="O69" s="235"/>
      <c r="P69" s="235"/>
      <c r="Q69" s="235"/>
      <c r="R69" s="235"/>
      <c r="S69" s="217"/>
      <c r="T69" s="764"/>
      <c r="U69" s="764"/>
      <c r="V69" s="1013"/>
      <c r="W69" s="726"/>
    </row>
    <row r="70" spans="1:23">
      <c r="A70" s="215"/>
      <c r="B70" s="217"/>
      <c r="C70" s="217"/>
      <c r="D70" s="217"/>
      <c r="E70" s="217"/>
      <c r="F70" s="217"/>
      <c r="G70" s="217"/>
      <c r="H70" s="217"/>
      <c r="I70" s="217"/>
      <c r="J70" s="217"/>
      <c r="K70" s="217"/>
      <c r="L70" s="217"/>
      <c r="M70" s="217"/>
      <c r="N70" s="217"/>
      <c r="O70" s="217"/>
      <c r="P70" s="217"/>
      <c r="Q70" s="217"/>
      <c r="R70" s="217"/>
      <c r="S70" s="259"/>
      <c r="T70" s="737"/>
      <c r="U70" s="764" t="s">
        <v>568</v>
      </c>
      <c r="V70" s="973">
        <v>17</v>
      </c>
      <c r="W70" s="738"/>
    </row>
    <row r="72" spans="1:23" ht="4.5" customHeight="1">
      <c r="V72" s="739"/>
      <c r="W72" s="739"/>
    </row>
    <row r="73" spans="1:23">
      <c r="V73" s="740"/>
      <c r="W73" s="740"/>
    </row>
  </sheetData>
  <mergeCells count="10">
    <mergeCell ref="B1:D1"/>
    <mergeCell ref="C4:U4"/>
    <mergeCell ref="C55:U55"/>
    <mergeCell ref="D68:M68"/>
    <mergeCell ref="B2:D2"/>
    <mergeCell ref="E2:G2"/>
    <mergeCell ref="I2:P2"/>
    <mergeCell ref="C6:D6"/>
    <mergeCell ref="C7:D7"/>
    <mergeCell ref="C57:D57"/>
  </mergeCells>
  <printOptions horizontalCentered="1"/>
  <pageMargins left="0" right="0" top="0.19685039370078741" bottom="0.19685039370078741" header="0" footer="0"/>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sheetPr>
    <tabColor theme="3"/>
  </sheetPr>
  <dimension ref="A1:BU86"/>
  <sheetViews>
    <sheetView workbookViewId="0"/>
  </sheetViews>
  <sheetFormatPr defaultRowHeight="12.75"/>
  <cols>
    <col min="1" max="1" width="1" style="138" customWidth="1"/>
    <col min="2" max="2" width="2.5703125" style="138" customWidth="1"/>
    <col min="3" max="3" width="2" style="138" customWidth="1"/>
    <col min="4" max="4" width="11.7109375" style="138" customWidth="1"/>
    <col min="5" max="5" width="6.28515625" style="138" customWidth="1"/>
    <col min="6" max="6" width="0.42578125" style="138" customWidth="1"/>
    <col min="7" max="7" width="6.28515625" style="138" customWidth="1"/>
    <col min="8" max="8" width="0.42578125" style="138" customWidth="1"/>
    <col min="9" max="9" width="6.28515625" style="138" customWidth="1"/>
    <col min="10" max="10" width="0.42578125" style="138" customWidth="1"/>
    <col min="11" max="11" width="6.28515625" style="138" customWidth="1"/>
    <col min="12" max="12" width="0.28515625" style="138" customWidth="1"/>
    <col min="13" max="13" width="6.42578125" style="138" customWidth="1"/>
    <col min="14" max="14" width="0.28515625" style="138" customWidth="1"/>
    <col min="15" max="15" width="6.28515625" style="138" customWidth="1"/>
    <col min="16" max="16" width="0.28515625" style="138" customWidth="1"/>
    <col min="17" max="17" width="6.140625" style="138" customWidth="1"/>
    <col min="18" max="18" width="0.28515625" style="138" customWidth="1"/>
    <col min="19" max="19" width="5.85546875" style="138" customWidth="1"/>
    <col min="20" max="20" width="0.28515625" style="138" customWidth="1"/>
    <col min="21" max="21" width="5.5703125" style="72" customWidth="1"/>
    <col min="22" max="22" width="0.28515625" style="138" customWidth="1"/>
    <col min="23" max="23" width="5.85546875" style="138" customWidth="1"/>
    <col min="24" max="24" width="0.28515625" style="138" customWidth="1"/>
    <col min="25" max="25" width="5.5703125" style="138" customWidth="1"/>
    <col min="26" max="26" width="0.28515625" style="138" customWidth="1"/>
    <col min="27" max="27" width="5.85546875" style="138" customWidth="1"/>
    <col min="28" max="28" width="0.28515625" style="138" customWidth="1"/>
    <col min="29" max="29" width="5.7109375" style="138" customWidth="1"/>
    <col min="30" max="30" width="0.28515625" style="138" customWidth="1"/>
    <col min="31" max="31" width="2.5703125" style="138" customWidth="1"/>
    <col min="32" max="32" width="1" style="138" customWidth="1"/>
    <col min="33" max="16384" width="9.140625" style="138"/>
  </cols>
  <sheetData>
    <row r="1" spans="1:73" ht="13.5" customHeight="1">
      <c r="A1" s="4"/>
      <c r="B1" s="821"/>
      <c r="C1" s="821"/>
      <c r="D1" s="821"/>
      <c r="E1" s="821"/>
      <c r="F1" s="823"/>
      <c r="G1" s="823"/>
      <c r="H1" s="823"/>
      <c r="I1" s="823"/>
      <c r="J1" s="823"/>
      <c r="K1" s="823"/>
      <c r="L1" s="823"/>
      <c r="M1" s="823"/>
      <c r="N1" s="823"/>
      <c r="O1" s="823"/>
      <c r="P1" s="823"/>
      <c r="Q1" s="823"/>
      <c r="R1" s="823"/>
      <c r="S1" s="823"/>
      <c r="T1" s="823"/>
      <c r="U1" s="823"/>
      <c r="V1" s="823"/>
      <c r="W1" s="1437" t="s">
        <v>739</v>
      </c>
      <c r="X1" s="1437"/>
      <c r="Y1" s="1437"/>
      <c r="Z1" s="1437"/>
      <c r="AA1" s="1437"/>
      <c r="AB1" s="1437"/>
      <c r="AC1" s="1437"/>
      <c r="AD1" s="1437"/>
      <c r="AE1" s="1437"/>
      <c r="AF1" s="4"/>
    </row>
    <row r="2" spans="1:73" ht="6" customHeight="1">
      <c r="A2" s="4"/>
      <c r="B2" s="1509"/>
      <c r="C2" s="1510"/>
      <c r="D2" s="1510"/>
      <c r="E2" s="837"/>
      <c r="F2" s="837"/>
      <c r="G2" s="837"/>
      <c r="H2" s="837"/>
      <c r="I2" s="837"/>
      <c r="J2" s="837"/>
      <c r="K2" s="837"/>
      <c r="L2" s="837"/>
      <c r="M2" s="837"/>
      <c r="N2" s="837"/>
      <c r="O2" s="837"/>
      <c r="P2" s="837"/>
      <c r="Q2" s="837"/>
      <c r="R2" s="837"/>
      <c r="S2" s="837"/>
      <c r="T2" s="837"/>
      <c r="U2" s="837"/>
      <c r="V2" s="837"/>
      <c r="W2" s="837"/>
      <c r="X2" s="837"/>
      <c r="Y2" s="840"/>
      <c r="Z2" s="840"/>
      <c r="AA2" s="840"/>
      <c r="AB2" s="840"/>
      <c r="AC2" s="840"/>
      <c r="AD2" s="8"/>
      <c r="AE2" s="8"/>
      <c r="AF2" s="4"/>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row>
    <row r="3" spans="1:73" ht="11.25" customHeight="1" thickBot="1">
      <c r="A3" s="4"/>
      <c r="B3" s="851"/>
      <c r="C3" s="8"/>
      <c r="D3" s="8"/>
      <c r="E3" s="8"/>
      <c r="F3" s="8"/>
      <c r="G3" s="8"/>
      <c r="H3" s="8"/>
      <c r="I3" s="8"/>
      <c r="J3" s="8"/>
      <c r="K3" s="8"/>
      <c r="L3" s="8"/>
      <c r="M3" s="8"/>
      <c r="N3" s="8"/>
      <c r="O3" s="8"/>
      <c r="P3" s="8"/>
      <c r="Q3" s="8"/>
      <c r="R3" s="8"/>
      <c r="S3" s="8"/>
      <c r="T3" s="8"/>
      <c r="U3" s="29"/>
      <c r="V3" s="8"/>
      <c r="W3" s="8"/>
      <c r="X3" s="8"/>
      <c r="Y3" s="8" t="s">
        <v>35</v>
      </c>
      <c r="Z3" s="8"/>
      <c r="AA3" s="668"/>
      <c r="AB3" s="8"/>
      <c r="AC3" s="668" t="s">
        <v>82</v>
      </c>
      <c r="AD3" s="8"/>
      <c r="AE3" s="8"/>
      <c r="AF3" s="4"/>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row>
    <row r="4" spans="1:73" s="12" customFormat="1" ht="13.5" customHeight="1" thickBot="1">
      <c r="A4" s="11"/>
      <c r="B4" s="850"/>
      <c r="C4" s="1643" t="s">
        <v>171</v>
      </c>
      <c r="D4" s="1644"/>
      <c r="E4" s="1644"/>
      <c r="F4" s="1644"/>
      <c r="G4" s="1644"/>
      <c r="H4" s="1644"/>
      <c r="I4" s="1644"/>
      <c r="J4" s="1644"/>
      <c r="K4" s="1644"/>
      <c r="L4" s="1644"/>
      <c r="M4" s="1644"/>
      <c r="N4" s="1644"/>
      <c r="O4" s="1644"/>
      <c r="P4" s="1644"/>
      <c r="Q4" s="1644"/>
      <c r="R4" s="1644"/>
      <c r="S4" s="1644"/>
      <c r="T4" s="1644"/>
      <c r="U4" s="1644"/>
      <c r="V4" s="1644"/>
      <c r="W4" s="1644"/>
      <c r="X4" s="1644"/>
      <c r="Y4" s="1644"/>
      <c r="Z4" s="1644"/>
      <c r="AA4" s="1644"/>
      <c r="AB4" s="1644"/>
      <c r="AC4" s="1644"/>
      <c r="AD4" s="1645"/>
      <c r="AE4" s="8"/>
      <c r="AF4" s="11"/>
      <c r="AG4" s="428"/>
      <c r="AH4" s="428"/>
      <c r="AI4" s="428"/>
      <c r="AJ4" s="428"/>
      <c r="AK4" s="428"/>
      <c r="AL4" s="428"/>
      <c r="AM4" s="428"/>
      <c r="AN4" s="428"/>
      <c r="AO4" s="428"/>
      <c r="AP4" s="428"/>
      <c r="AQ4" s="428"/>
      <c r="AR4" s="428"/>
      <c r="AS4" s="428"/>
      <c r="AT4" s="428"/>
      <c r="AU4" s="428"/>
      <c r="AV4" s="428"/>
      <c r="AW4" s="428"/>
      <c r="AX4" s="428"/>
      <c r="AY4" s="428"/>
      <c r="AZ4" s="428"/>
      <c r="BA4" s="428"/>
      <c r="BB4" s="428"/>
      <c r="BC4" s="428"/>
      <c r="BD4" s="428"/>
      <c r="BE4" s="428"/>
      <c r="BF4" s="428"/>
      <c r="BG4" s="428"/>
      <c r="BH4" s="428"/>
      <c r="BI4" s="428"/>
      <c r="BJ4" s="428"/>
      <c r="BK4" s="428"/>
      <c r="BL4" s="428"/>
      <c r="BM4" s="428"/>
      <c r="BN4" s="428"/>
      <c r="BO4" s="428"/>
      <c r="BP4" s="428"/>
      <c r="BQ4" s="428"/>
      <c r="BR4" s="428"/>
      <c r="BS4" s="428"/>
      <c r="BT4" s="428"/>
      <c r="BU4" s="428"/>
    </row>
    <row r="5" spans="1:73" s="11" customFormat="1" ht="6.75" customHeight="1">
      <c r="B5" s="850"/>
      <c r="C5" s="1511" t="s">
        <v>172</v>
      </c>
      <c r="D5" s="1511"/>
      <c r="E5" s="20"/>
      <c r="F5" s="799"/>
      <c r="G5" s="799"/>
      <c r="H5" s="799"/>
      <c r="I5" s="799"/>
      <c r="J5" s="799"/>
      <c r="K5" s="799"/>
      <c r="L5" s="799"/>
      <c r="M5" s="799"/>
      <c r="N5" s="799"/>
      <c r="O5" s="799"/>
      <c r="P5" s="799"/>
      <c r="Q5" s="799"/>
      <c r="R5" s="799"/>
      <c r="S5" s="799"/>
      <c r="T5" s="1600"/>
      <c r="U5" s="1600"/>
      <c r="V5" s="1600"/>
      <c r="W5" s="1600"/>
      <c r="X5" s="1600"/>
      <c r="Y5" s="1600"/>
      <c r="Z5" s="1600"/>
      <c r="AA5" s="1600"/>
      <c r="AB5" s="1527"/>
      <c r="AC5" s="1527"/>
      <c r="AD5" s="101"/>
      <c r="AE5" s="8"/>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row>
    <row r="6" spans="1:73" ht="15" customHeight="1">
      <c r="A6" s="4"/>
      <c r="B6" s="851"/>
      <c r="C6" s="1511"/>
      <c r="D6" s="1511"/>
      <c r="E6" s="1546">
        <v>2012</v>
      </c>
      <c r="F6" s="1546"/>
      <c r="G6" s="1546"/>
      <c r="H6" s="1546"/>
      <c r="I6" s="1546"/>
      <c r="J6" s="1546"/>
      <c r="K6" s="1546"/>
      <c r="L6" s="1546"/>
      <c r="M6" s="1546"/>
      <c r="N6" s="1546"/>
      <c r="O6" s="1546"/>
      <c r="P6" s="799"/>
      <c r="Q6" s="1647" t="s">
        <v>496</v>
      </c>
      <c r="R6" s="778"/>
      <c r="S6" s="799"/>
      <c r="T6" s="799"/>
      <c r="U6" s="799"/>
      <c r="V6" s="799"/>
      <c r="W6" s="799"/>
      <c r="X6" s="799"/>
      <c r="Y6" s="799"/>
      <c r="Z6" s="799"/>
      <c r="AA6" s="799"/>
      <c r="AB6" s="799"/>
      <c r="AC6" s="799"/>
      <c r="AD6" s="593"/>
      <c r="AE6" s="8"/>
      <c r="AF6" s="4"/>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row>
    <row r="7" spans="1:73" ht="18.75" customHeight="1">
      <c r="A7" s="4"/>
      <c r="B7" s="851"/>
      <c r="C7" s="810"/>
      <c r="D7" s="810"/>
      <c r="E7" s="596" t="s">
        <v>124</v>
      </c>
      <c r="F7" s="251"/>
      <c r="G7" s="596" t="s">
        <v>123</v>
      </c>
      <c r="H7" s="251"/>
      <c r="I7" s="596" t="s">
        <v>122</v>
      </c>
      <c r="J7" s="251"/>
      <c r="K7" s="596" t="s">
        <v>121</v>
      </c>
      <c r="L7" s="251"/>
      <c r="M7" s="596" t="s">
        <v>120</v>
      </c>
      <c r="N7" s="251"/>
      <c r="O7" s="596" t="s">
        <v>119</v>
      </c>
      <c r="P7" s="799"/>
      <c r="Q7" s="1648"/>
      <c r="R7" s="799"/>
      <c r="S7" s="8"/>
      <c r="T7" s="8"/>
      <c r="U7" s="8"/>
      <c r="V7" s="8"/>
      <c r="W7" s="8"/>
      <c r="X7" s="8"/>
      <c r="Y7" s="8"/>
      <c r="Z7" s="8"/>
      <c r="AA7" s="8"/>
      <c r="AB7" s="8"/>
      <c r="AC7" s="8"/>
      <c r="AD7" s="4"/>
      <c r="AE7" s="5"/>
      <c r="AF7" s="4"/>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row>
    <row r="8" spans="1:73" s="82" customFormat="1" ht="14.25" customHeight="1">
      <c r="A8" s="78"/>
      <c r="B8" s="1129"/>
      <c r="C8" s="1224" t="s">
        <v>77</v>
      </c>
      <c r="D8" s="1138"/>
      <c r="E8" s="1360">
        <v>117979</v>
      </c>
      <c r="F8" s="1360"/>
      <c r="G8" s="1360">
        <v>116168</v>
      </c>
      <c r="H8" s="1360"/>
      <c r="I8" s="1360">
        <v>114651</v>
      </c>
      <c r="J8" s="1360"/>
      <c r="K8" s="1360">
        <v>112572</v>
      </c>
      <c r="L8" s="1360"/>
      <c r="M8" s="1360">
        <v>111932</v>
      </c>
      <c r="N8" s="1360"/>
      <c r="O8" s="1360">
        <v>111980</v>
      </c>
      <c r="P8" s="1361"/>
      <c r="Q8" s="1362">
        <v>214.68</v>
      </c>
      <c r="R8" s="1132"/>
      <c r="S8" s="1132"/>
      <c r="T8" s="102"/>
      <c r="U8" s="102"/>
      <c r="V8" s="102"/>
      <c r="W8" s="102"/>
      <c r="X8" s="102"/>
      <c r="Y8" s="102"/>
      <c r="Z8" s="102"/>
      <c r="AA8" s="102"/>
      <c r="AB8" s="102"/>
      <c r="AC8" s="102"/>
      <c r="AD8" s="81"/>
      <c r="AE8" s="96"/>
      <c r="AF8" s="78"/>
      <c r="AG8" s="597"/>
      <c r="AH8" s="597"/>
      <c r="AI8" s="597"/>
      <c r="AJ8" s="597"/>
      <c r="AK8" s="597"/>
      <c r="AL8" s="597"/>
      <c r="AM8" s="597"/>
      <c r="AN8" s="597"/>
      <c r="AO8" s="597"/>
      <c r="AP8" s="597"/>
      <c r="AQ8" s="597"/>
      <c r="AR8" s="597"/>
      <c r="AS8" s="597"/>
      <c r="AT8" s="597"/>
      <c r="AU8" s="597"/>
      <c r="AV8" s="597"/>
      <c r="AW8" s="597"/>
      <c r="AX8" s="597"/>
      <c r="AY8" s="597"/>
      <c r="AZ8" s="597"/>
      <c r="BA8" s="597"/>
      <c r="BB8" s="597"/>
      <c r="BC8" s="597"/>
      <c r="BD8" s="597"/>
      <c r="BE8" s="597"/>
      <c r="BF8" s="597"/>
      <c r="BG8" s="597"/>
      <c r="BH8" s="597"/>
      <c r="BI8" s="597"/>
      <c r="BJ8" s="597"/>
      <c r="BK8" s="597"/>
      <c r="BL8" s="597"/>
      <c r="BM8" s="597"/>
      <c r="BN8" s="597"/>
      <c r="BO8" s="597"/>
      <c r="BP8" s="597"/>
      <c r="BQ8" s="597"/>
      <c r="BR8" s="597"/>
      <c r="BS8" s="597"/>
      <c r="BT8" s="597"/>
      <c r="BU8" s="597"/>
    </row>
    <row r="9" spans="1:73" ht="14.25" customHeight="1">
      <c r="A9" s="4"/>
      <c r="B9" s="851"/>
      <c r="C9" s="156" t="s">
        <v>71</v>
      </c>
      <c r="D9" s="18"/>
      <c r="E9" s="1130">
        <v>4845</v>
      </c>
      <c r="F9" s="1130"/>
      <c r="G9" s="1130">
        <v>4640</v>
      </c>
      <c r="H9" s="1130"/>
      <c r="I9" s="1130">
        <v>4525</v>
      </c>
      <c r="J9" s="1130"/>
      <c r="K9" s="1130">
        <v>4446</v>
      </c>
      <c r="L9" s="1130"/>
      <c r="M9" s="1130">
        <v>4550</v>
      </c>
      <c r="N9" s="1130"/>
      <c r="O9" s="1130">
        <v>4634</v>
      </c>
      <c r="P9" s="1130"/>
      <c r="Q9" s="1131">
        <v>217.05</v>
      </c>
      <c r="R9" s="1132"/>
      <c r="S9" s="1132"/>
      <c r="T9" s="8"/>
      <c r="U9" s="8"/>
      <c r="V9" s="8"/>
      <c r="W9" s="8"/>
      <c r="X9" s="8"/>
      <c r="Y9" s="8"/>
      <c r="Z9" s="8"/>
      <c r="AA9" s="8"/>
      <c r="AB9" s="8"/>
      <c r="AC9" s="8"/>
      <c r="AD9" s="598"/>
      <c r="AE9" s="5"/>
      <c r="AF9" s="4"/>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row>
    <row r="10" spans="1:73" ht="11.25" customHeight="1">
      <c r="A10" s="4"/>
      <c r="B10" s="851"/>
      <c r="C10" s="156" t="s">
        <v>64</v>
      </c>
      <c r="D10" s="18"/>
      <c r="E10" s="1130">
        <v>2046</v>
      </c>
      <c r="F10" s="1130"/>
      <c r="G10" s="1130">
        <v>1974</v>
      </c>
      <c r="H10" s="1130"/>
      <c r="I10" s="1130">
        <v>1918</v>
      </c>
      <c r="J10" s="1130"/>
      <c r="K10" s="1130">
        <v>1857</v>
      </c>
      <c r="L10" s="1130"/>
      <c r="M10" s="1130">
        <v>1852</v>
      </c>
      <c r="N10" s="1130"/>
      <c r="O10" s="1130">
        <v>1851</v>
      </c>
      <c r="P10" s="1130"/>
      <c r="Q10" s="1131">
        <v>248.83</v>
      </c>
      <c r="R10" s="1132"/>
      <c r="S10" s="1132"/>
      <c r="T10" s="8"/>
      <c r="U10" s="8"/>
      <c r="V10" s="8"/>
      <c r="W10" s="8"/>
      <c r="X10" s="8"/>
      <c r="Y10" s="8"/>
      <c r="Z10" s="8"/>
      <c r="AA10" s="8"/>
      <c r="AB10" s="8"/>
      <c r="AC10" s="8"/>
      <c r="AD10" s="598"/>
      <c r="AE10" s="5"/>
      <c r="AF10" s="4"/>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row>
    <row r="11" spans="1:73" ht="11.65" customHeight="1">
      <c r="A11" s="4"/>
      <c r="B11" s="851"/>
      <c r="C11" s="156" t="s">
        <v>73</v>
      </c>
      <c r="D11" s="18"/>
      <c r="E11" s="1130">
        <v>5623</v>
      </c>
      <c r="F11" s="1130"/>
      <c r="G11" s="1130">
        <v>5474</v>
      </c>
      <c r="H11" s="1130"/>
      <c r="I11" s="1130">
        <v>5363</v>
      </c>
      <c r="J11" s="1130"/>
      <c r="K11" s="1130">
        <v>5141</v>
      </c>
      <c r="L11" s="1130"/>
      <c r="M11" s="1130">
        <v>5041</v>
      </c>
      <c r="N11" s="1130"/>
      <c r="O11" s="1130">
        <v>4950</v>
      </c>
      <c r="P11" s="1130"/>
      <c r="Q11" s="1131">
        <v>205.83</v>
      </c>
      <c r="R11" s="1132"/>
      <c r="S11" s="1132"/>
      <c r="T11" s="8"/>
      <c r="U11" s="8"/>
      <c r="V11" s="8"/>
      <c r="W11" s="8"/>
      <c r="X11" s="8"/>
      <c r="Y11" s="8"/>
      <c r="Z11" s="8"/>
      <c r="AA11" s="8"/>
      <c r="AB11" s="8"/>
      <c r="AC11" s="8"/>
      <c r="AD11" s="598"/>
      <c r="AE11" s="5"/>
      <c r="AF11" s="4"/>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row>
    <row r="12" spans="1:73" ht="11.65" customHeight="1">
      <c r="A12" s="4"/>
      <c r="B12" s="851"/>
      <c r="C12" s="156" t="s">
        <v>75</v>
      </c>
      <c r="D12" s="18"/>
      <c r="E12" s="1130">
        <v>930</v>
      </c>
      <c r="F12" s="1130"/>
      <c r="G12" s="1130">
        <v>905</v>
      </c>
      <c r="H12" s="1130"/>
      <c r="I12" s="1130">
        <v>875</v>
      </c>
      <c r="J12" s="1130"/>
      <c r="K12" s="1130">
        <v>861</v>
      </c>
      <c r="L12" s="1130"/>
      <c r="M12" s="1130">
        <v>847</v>
      </c>
      <c r="N12" s="1130"/>
      <c r="O12" s="1130">
        <v>854</v>
      </c>
      <c r="P12" s="1130"/>
      <c r="Q12" s="1131">
        <v>220.44</v>
      </c>
      <c r="R12" s="1132"/>
      <c r="S12" s="1132"/>
      <c r="T12" s="8"/>
      <c r="U12" s="8"/>
      <c r="V12" s="8"/>
      <c r="W12" s="8"/>
      <c r="X12" s="8"/>
      <c r="Y12" s="8"/>
      <c r="Z12" s="8"/>
      <c r="AA12" s="8"/>
      <c r="AB12" s="8"/>
      <c r="AC12" s="8"/>
      <c r="AD12" s="598"/>
      <c r="AE12" s="5"/>
      <c r="AF12" s="4"/>
    </row>
    <row r="13" spans="1:73" ht="11.65" customHeight="1">
      <c r="A13" s="4"/>
      <c r="B13" s="851"/>
      <c r="C13" s="156" t="s">
        <v>84</v>
      </c>
      <c r="D13" s="18"/>
      <c r="E13" s="1130">
        <v>1436</v>
      </c>
      <c r="F13" s="1130"/>
      <c r="G13" s="1130">
        <v>1429</v>
      </c>
      <c r="H13" s="1130"/>
      <c r="I13" s="1130">
        <v>1376</v>
      </c>
      <c r="J13" s="1130"/>
      <c r="K13" s="1130">
        <v>1391</v>
      </c>
      <c r="L13" s="1130"/>
      <c r="M13" s="1130">
        <v>1426</v>
      </c>
      <c r="N13" s="1130"/>
      <c r="O13" s="1130">
        <v>1464</v>
      </c>
      <c r="P13" s="1130"/>
      <c r="Q13" s="1131">
        <v>199.02</v>
      </c>
      <c r="R13" s="1132"/>
      <c r="S13" s="1132"/>
      <c r="T13" s="8"/>
      <c r="U13" s="8"/>
      <c r="V13" s="8"/>
      <c r="W13" s="8"/>
      <c r="X13" s="8"/>
      <c r="Y13" s="8"/>
      <c r="Z13" s="8"/>
      <c r="AA13" s="8"/>
      <c r="AB13" s="8"/>
      <c r="AC13" s="8"/>
      <c r="AD13" s="598"/>
      <c r="AE13" s="5"/>
      <c r="AF13" s="4"/>
    </row>
    <row r="14" spans="1:73" ht="11.65" customHeight="1">
      <c r="A14" s="4"/>
      <c r="B14" s="851"/>
      <c r="C14" s="156" t="s">
        <v>70</v>
      </c>
      <c r="D14" s="18"/>
      <c r="E14" s="1130">
        <v>4276</v>
      </c>
      <c r="F14" s="1130"/>
      <c r="G14" s="1130">
        <v>4084</v>
      </c>
      <c r="H14" s="1130"/>
      <c r="I14" s="1130">
        <v>3950</v>
      </c>
      <c r="J14" s="1130"/>
      <c r="K14" s="1130">
        <v>3858</v>
      </c>
      <c r="L14" s="1130"/>
      <c r="M14" s="1130">
        <v>3847</v>
      </c>
      <c r="N14" s="1130"/>
      <c r="O14" s="1130">
        <v>3855</v>
      </c>
      <c r="P14" s="1130"/>
      <c r="Q14" s="1131">
        <v>200.84</v>
      </c>
      <c r="R14" s="1132"/>
      <c r="S14" s="1132"/>
      <c r="T14" s="8"/>
      <c r="U14" s="8"/>
      <c r="V14" s="8"/>
      <c r="W14" s="8"/>
      <c r="X14" s="8"/>
      <c r="Y14" s="8"/>
      <c r="Z14" s="8"/>
      <c r="AA14" s="8"/>
      <c r="AB14" s="8"/>
      <c r="AC14" s="8"/>
      <c r="AD14" s="598"/>
      <c r="AE14" s="5"/>
      <c r="AF14" s="4"/>
    </row>
    <row r="15" spans="1:73" ht="11.65" customHeight="1">
      <c r="A15" s="4"/>
      <c r="B15" s="851"/>
      <c r="C15" s="156" t="s">
        <v>65</v>
      </c>
      <c r="D15" s="18"/>
      <c r="E15" s="1130">
        <v>1482</v>
      </c>
      <c r="F15" s="1130"/>
      <c r="G15" s="1130">
        <v>1404</v>
      </c>
      <c r="H15" s="1130"/>
      <c r="I15" s="1130">
        <v>1366</v>
      </c>
      <c r="J15" s="1130"/>
      <c r="K15" s="1130">
        <v>1326</v>
      </c>
      <c r="L15" s="1130"/>
      <c r="M15" s="1130">
        <v>1399</v>
      </c>
      <c r="N15" s="1130"/>
      <c r="O15" s="1130">
        <v>1423</v>
      </c>
      <c r="P15" s="1130"/>
      <c r="Q15" s="1131">
        <v>231.06</v>
      </c>
      <c r="R15" s="1132"/>
      <c r="S15" s="1132"/>
      <c r="T15" s="8"/>
      <c r="U15" s="8"/>
      <c r="V15" s="8"/>
      <c r="W15" s="8"/>
      <c r="X15" s="8"/>
      <c r="Y15" s="8"/>
      <c r="Z15" s="8"/>
      <c r="AA15" s="8"/>
      <c r="AB15" s="8"/>
      <c r="AC15" s="8"/>
      <c r="AD15" s="598"/>
      <c r="AE15" s="5"/>
      <c r="AF15" s="4"/>
    </row>
    <row r="16" spans="1:73" ht="11.65" customHeight="1">
      <c r="A16" s="4"/>
      <c r="B16" s="851"/>
      <c r="C16" s="156" t="s">
        <v>83</v>
      </c>
      <c r="D16" s="18"/>
      <c r="E16" s="1130">
        <v>4235</v>
      </c>
      <c r="F16" s="1130"/>
      <c r="G16" s="1130">
        <v>4087</v>
      </c>
      <c r="H16" s="1130"/>
      <c r="I16" s="1130">
        <v>3915</v>
      </c>
      <c r="J16" s="1130"/>
      <c r="K16" s="1130">
        <v>3873</v>
      </c>
      <c r="L16" s="1130"/>
      <c r="M16" s="1130">
        <v>3794</v>
      </c>
      <c r="N16" s="1130"/>
      <c r="O16" s="1130">
        <v>3994</v>
      </c>
      <c r="P16" s="1130"/>
      <c r="Q16" s="1131">
        <v>210.79</v>
      </c>
      <c r="R16" s="1132"/>
      <c r="S16" s="1132"/>
      <c r="T16" s="8"/>
      <c r="U16" s="8"/>
      <c r="V16" s="8"/>
      <c r="W16" s="8"/>
      <c r="X16" s="8"/>
      <c r="Y16" s="8"/>
      <c r="Z16" s="8"/>
      <c r="AA16" s="8"/>
      <c r="AB16" s="8"/>
      <c r="AC16" s="8"/>
      <c r="AD16" s="598"/>
      <c r="AE16" s="5"/>
      <c r="AF16" s="4"/>
    </row>
    <row r="17" spans="1:32" ht="11.65" customHeight="1">
      <c r="A17" s="4"/>
      <c r="B17" s="851"/>
      <c r="C17" s="156" t="s">
        <v>85</v>
      </c>
      <c r="D17" s="18"/>
      <c r="E17" s="1130">
        <v>1421</v>
      </c>
      <c r="F17" s="1130"/>
      <c r="G17" s="1130">
        <v>1398</v>
      </c>
      <c r="H17" s="1130"/>
      <c r="I17" s="1130">
        <v>1370</v>
      </c>
      <c r="J17" s="1130"/>
      <c r="K17" s="1130">
        <v>1371</v>
      </c>
      <c r="L17" s="1130"/>
      <c r="M17" s="1130">
        <v>1385</v>
      </c>
      <c r="N17" s="1130"/>
      <c r="O17" s="1130">
        <v>1395</v>
      </c>
      <c r="P17" s="1130"/>
      <c r="Q17" s="1131">
        <v>193.5</v>
      </c>
      <c r="R17" s="1132"/>
      <c r="S17" s="1132"/>
      <c r="T17" s="8"/>
      <c r="U17" s="8"/>
      <c r="V17" s="8"/>
      <c r="W17" s="8"/>
      <c r="X17" s="8"/>
      <c r="Y17" s="8"/>
      <c r="Z17" s="8"/>
      <c r="AA17" s="8"/>
      <c r="AB17" s="8"/>
      <c r="AC17" s="8"/>
      <c r="AD17" s="598"/>
      <c r="AE17" s="5"/>
      <c r="AF17" s="4"/>
    </row>
    <row r="18" spans="1:32" ht="11.65" customHeight="1">
      <c r="A18" s="4"/>
      <c r="B18" s="851"/>
      <c r="C18" s="156" t="s">
        <v>69</v>
      </c>
      <c r="D18" s="18"/>
      <c r="E18" s="1130">
        <v>2589</v>
      </c>
      <c r="F18" s="1130"/>
      <c r="G18" s="1130">
        <v>2579</v>
      </c>
      <c r="H18" s="1130"/>
      <c r="I18" s="1130">
        <v>2486</v>
      </c>
      <c r="J18" s="1130"/>
      <c r="K18" s="1130">
        <v>2461</v>
      </c>
      <c r="L18" s="1130"/>
      <c r="M18" s="1130">
        <v>2569</v>
      </c>
      <c r="N18" s="1130"/>
      <c r="O18" s="1130">
        <v>2542</v>
      </c>
      <c r="P18" s="1130"/>
      <c r="Q18" s="1131">
        <v>204.88</v>
      </c>
      <c r="R18" s="1132"/>
      <c r="S18" s="1132"/>
      <c r="T18" s="8"/>
      <c r="U18" s="8"/>
      <c r="V18" s="8"/>
      <c r="W18" s="8"/>
      <c r="X18" s="8"/>
      <c r="Y18" s="8"/>
      <c r="Z18" s="8"/>
      <c r="AA18" s="8"/>
      <c r="AB18" s="8"/>
      <c r="AC18" s="8"/>
      <c r="AD18" s="598"/>
      <c r="AE18" s="5"/>
      <c r="AF18" s="4"/>
    </row>
    <row r="19" spans="1:32" ht="11.65" customHeight="1">
      <c r="A19" s="4"/>
      <c r="B19" s="851"/>
      <c r="C19" s="156" t="s">
        <v>68</v>
      </c>
      <c r="D19" s="18"/>
      <c r="E19" s="1130">
        <v>23834</v>
      </c>
      <c r="F19" s="1130"/>
      <c r="G19" s="1130">
        <v>24059</v>
      </c>
      <c r="H19" s="1130"/>
      <c r="I19" s="1130">
        <v>24103</v>
      </c>
      <c r="J19" s="1130"/>
      <c r="K19" s="1130">
        <v>24023</v>
      </c>
      <c r="L19" s="1130"/>
      <c r="M19" s="1130">
        <v>24068</v>
      </c>
      <c r="N19" s="1130"/>
      <c r="O19" s="1130">
        <v>23813</v>
      </c>
      <c r="P19" s="1130"/>
      <c r="Q19" s="1131">
        <v>215.75</v>
      </c>
      <c r="R19" s="1132"/>
      <c r="S19" s="1132"/>
      <c r="T19" s="8"/>
      <c r="U19" s="8"/>
      <c r="V19" s="8"/>
      <c r="W19" s="8"/>
      <c r="X19" s="8"/>
      <c r="Y19" s="8"/>
      <c r="Z19" s="8"/>
      <c r="AA19" s="8"/>
      <c r="AB19" s="8"/>
      <c r="AC19" s="8"/>
      <c r="AD19" s="598"/>
      <c r="AE19" s="5"/>
      <c r="AF19" s="4"/>
    </row>
    <row r="20" spans="1:32" ht="11.65" customHeight="1">
      <c r="A20" s="4"/>
      <c r="B20" s="851"/>
      <c r="C20" s="156" t="s">
        <v>66</v>
      </c>
      <c r="D20" s="18"/>
      <c r="E20" s="1130">
        <v>1521</v>
      </c>
      <c r="F20" s="1130"/>
      <c r="G20" s="1130">
        <v>1540</v>
      </c>
      <c r="H20" s="1130"/>
      <c r="I20" s="1130">
        <v>1552</v>
      </c>
      <c r="J20" s="1130"/>
      <c r="K20" s="1130">
        <v>1436</v>
      </c>
      <c r="L20" s="1130"/>
      <c r="M20" s="1130">
        <v>1459</v>
      </c>
      <c r="N20" s="1130"/>
      <c r="O20" s="1130">
        <v>1487</v>
      </c>
      <c r="P20" s="1130"/>
      <c r="Q20" s="1131">
        <v>247.85</v>
      </c>
      <c r="R20" s="1132"/>
      <c r="S20" s="1132"/>
      <c r="T20" s="8"/>
      <c r="U20" s="8"/>
      <c r="V20" s="8"/>
      <c r="W20" s="8"/>
      <c r="X20" s="8"/>
      <c r="Y20" s="8"/>
      <c r="Z20" s="8"/>
      <c r="AA20" s="8"/>
      <c r="AB20" s="8"/>
      <c r="AC20" s="8"/>
      <c r="AD20" s="598"/>
      <c r="AE20" s="5"/>
      <c r="AF20" s="4"/>
    </row>
    <row r="21" spans="1:32" ht="11.65" customHeight="1">
      <c r="A21" s="4"/>
      <c r="B21" s="851"/>
      <c r="C21" s="156" t="s">
        <v>72</v>
      </c>
      <c r="D21" s="18"/>
      <c r="E21" s="1130">
        <v>35719</v>
      </c>
      <c r="F21" s="1130"/>
      <c r="G21" s="1130">
        <v>34836</v>
      </c>
      <c r="H21" s="1130"/>
      <c r="I21" s="1130">
        <v>34570</v>
      </c>
      <c r="J21" s="1130"/>
      <c r="K21" s="1130">
        <v>33904</v>
      </c>
      <c r="L21" s="1130"/>
      <c r="M21" s="1130">
        <v>33264</v>
      </c>
      <c r="N21" s="1130"/>
      <c r="O21" s="1130">
        <v>32990</v>
      </c>
      <c r="P21" s="1130"/>
      <c r="Q21" s="1131">
        <v>212.75</v>
      </c>
      <c r="R21" s="1132"/>
      <c r="S21" s="1132"/>
      <c r="T21" s="8"/>
      <c r="U21" s="8"/>
      <c r="V21" s="8"/>
      <c r="W21" s="8"/>
      <c r="X21" s="8"/>
      <c r="Y21" s="8"/>
      <c r="Z21" s="8"/>
      <c r="AA21" s="8"/>
      <c r="AB21" s="8"/>
      <c r="AC21" s="8"/>
      <c r="AD21" s="598"/>
      <c r="AE21" s="5"/>
      <c r="AF21" s="4"/>
    </row>
    <row r="22" spans="1:32" ht="11.65" customHeight="1">
      <c r="A22" s="4"/>
      <c r="B22" s="851"/>
      <c r="C22" s="156" t="s">
        <v>90</v>
      </c>
      <c r="D22" s="18"/>
      <c r="E22" s="1130">
        <v>2832</v>
      </c>
      <c r="F22" s="1130"/>
      <c r="G22" s="1130">
        <v>2798</v>
      </c>
      <c r="H22" s="1130"/>
      <c r="I22" s="1130">
        <v>2709</v>
      </c>
      <c r="J22" s="1130"/>
      <c r="K22" s="1130">
        <v>2564</v>
      </c>
      <c r="L22" s="1130"/>
      <c r="M22" s="1130">
        <v>2473</v>
      </c>
      <c r="N22" s="1130"/>
      <c r="O22" s="1130">
        <v>2726</v>
      </c>
      <c r="P22" s="1130"/>
      <c r="Q22" s="1131">
        <v>219.22</v>
      </c>
      <c r="R22" s="1132"/>
      <c r="S22" s="1132"/>
      <c r="T22" s="8"/>
      <c r="U22" s="8"/>
      <c r="V22" s="8"/>
      <c r="W22" s="8"/>
      <c r="X22" s="8"/>
      <c r="Y22" s="8"/>
      <c r="Z22" s="8"/>
      <c r="AA22" s="8"/>
      <c r="AB22" s="8"/>
      <c r="AC22" s="8"/>
      <c r="AD22" s="598"/>
      <c r="AE22" s="5"/>
      <c r="AF22" s="4"/>
    </row>
    <row r="23" spans="1:32" ht="11.65" customHeight="1">
      <c r="A23" s="4"/>
      <c r="B23" s="851"/>
      <c r="C23" s="156" t="s">
        <v>67</v>
      </c>
      <c r="D23" s="18"/>
      <c r="E23" s="1130">
        <v>9379</v>
      </c>
      <c r="F23" s="1130"/>
      <c r="G23" s="1130">
        <v>9347</v>
      </c>
      <c r="H23" s="1130"/>
      <c r="I23" s="1130">
        <v>9146</v>
      </c>
      <c r="J23" s="1130"/>
      <c r="K23" s="1130">
        <v>9024</v>
      </c>
      <c r="L23" s="1130"/>
      <c r="M23" s="1130">
        <v>8944</v>
      </c>
      <c r="N23" s="1130"/>
      <c r="O23" s="1130">
        <v>8756</v>
      </c>
      <c r="P23" s="1130"/>
      <c r="Q23" s="1131">
        <v>227.64</v>
      </c>
      <c r="R23" s="1132"/>
      <c r="S23" s="1132"/>
      <c r="T23" s="8"/>
      <c r="U23" s="8"/>
      <c r="V23" s="8"/>
      <c r="W23" s="8"/>
      <c r="X23" s="8"/>
      <c r="Y23" s="8"/>
      <c r="Z23" s="8"/>
      <c r="AA23" s="8"/>
      <c r="AB23" s="8"/>
      <c r="AC23" s="8"/>
      <c r="AD23" s="598"/>
      <c r="AE23" s="5"/>
      <c r="AF23" s="4"/>
    </row>
    <row r="24" spans="1:32" ht="11.65" customHeight="1">
      <c r="A24" s="4"/>
      <c r="B24" s="851"/>
      <c r="C24" s="156" t="s">
        <v>74</v>
      </c>
      <c r="D24" s="18"/>
      <c r="E24" s="1130">
        <v>1495</v>
      </c>
      <c r="F24" s="1130"/>
      <c r="G24" s="1130">
        <v>1456</v>
      </c>
      <c r="H24" s="1130"/>
      <c r="I24" s="1130">
        <v>1438</v>
      </c>
      <c r="J24" s="1130"/>
      <c r="K24" s="1130">
        <v>1343</v>
      </c>
      <c r="L24" s="1130"/>
      <c r="M24" s="1130">
        <v>1336</v>
      </c>
      <c r="N24" s="1130"/>
      <c r="O24" s="1130">
        <v>1343</v>
      </c>
      <c r="P24" s="1130"/>
      <c r="Q24" s="1131">
        <v>189.73</v>
      </c>
      <c r="R24" s="1132"/>
      <c r="S24" s="1132"/>
      <c r="T24" s="8"/>
      <c r="U24" s="8"/>
      <c r="V24" s="8"/>
      <c r="W24" s="8"/>
      <c r="X24" s="8"/>
      <c r="Y24" s="8"/>
      <c r="Z24" s="8"/>
      <c r="AA24" s="8"/>
      <c r="AB24" s="8"/>
      <c r="AC24" s="8"/>
      <c r="AD24" s="598"/>
      <c r="AE24" s="5"/>
      <c r="AF24" s="4"/>
    </row>
    <row r="25" spans="1:32" ht="11.65" customHeight="1">
      <c r="A25" s="4"/>
      <c r="B25" s="851"/>
      <c r="C25" s="156" t="s">
        <v>76</v>
      </c>
      <c r="D25" s="18"/>
      <c r="E25" s="1130">
        <v>2710</v>
      </c>
      <c r="F25" s="1130"/>
      <c r="G25" s="1130">
        <v>2670</v>
      </c>
      <c r="H25" s="1130"/>
      <c r="I25" s="1130">
        <v>2622</v>
      </c>
      <c r="J25" s="1130"/>
      <c r="K25" s="1130">
        <v>2534</v>
      </c>
      <c r="L25" s="1130"/>
      <c r="M25" s="1130">
        <v>2574</v>
      </c>
      <c r="N25" s="1130"/>
      <c r="O25" s="1130">
        <v>2555</v>
      </c>
      <c r="P25" s="1130"/>
      <c r="Q25" s="1131">
        <v>201.59</v>
      </c>
      <c r="R25" s="1132"/>
      <c r="S25" s="1132"/>
      <c r="T25" s="8"/>
      <c r="U25" s="8"/>
      <c r="V25" s="8"/>
      <c r="W25" s="8"/>
      <c r="X25" s="8"/>
      <c r="Y25" s="8"/>
      <c r="Z25" s="8"/>
      <c r="AA25" s="8"/>
      <c r="AB25" s="8"/>
      <c r="AC25" s="8"/>
      <c r="AD25" s="598"/>
      <c r="AE25" s="5"/>
      <c r="AF25" s="4"/>
    </row>
    <row r="26" spans="1:32" ht="11.65" customHeight="1">
      <c r="A26" s="4"/>
      <c r="B26" s="851"/>
      <c r="C26" s="156" t="s">
        <v>86</v>
      </c>
      <c r="D26" s="18"/>
      <c r="E26" s="1130">
        <v>4383</v>
      </c>
      <c r="F26" s="1130"/>
      <c r="G26" s="1130">
        <v>4166</v>
      </c>
      <c r="H26" s="1130"/>
      <c r="I26" s="1130">
        <v>4062</v>
      </c>
      <c r="J26" s="1130"/>
      <c r="K26" s="1130">
        <v>3901</v>
      </c>
      <c r="L26" s="1130"/>
      <c r="M26" s="1130">
        <v>3804</v>
      </c>
      <c r="N26" s="1130"/>
      <c r="O26" s="1130">
        <v>3914</v>
      </c>
      <c r="P26" s="1130"/>
      <c r="Q26" s="1131">
        <v>196.57</v>
      </c>
      <c r="R26" s="1132"/>
      <c r="S26" s="1132"/>
      <c r="T26" s="8"/>
      <c r="U26" s="8"/>
      <c r="V26" s="8"/>
      <c r="W26" s="8"/>
      <c r="X26" s="8"/>
      <c r="Y26" s="8"/>
      <c r="Z26" s="8"/>
      <c r="AA26" s="8"/>
      <c r="AB26" s="8"/>
      <c r="AC26" s="8"/>
      <c r="AD26" s="598"/>
      <c r="AE26" s="5"/>
      <c r="AF26" s="4"/>
    </row>
    <row r="27" spans="1:32" ht="11.65" customHeight="1">
      <c r="A27" s="4"/>
      <c r="B27" s="851"/>
      <c r="C27" s="156" t="s">
        <v>169</v>
      </c>
      <c r="D27" s="18"/>
      <c r="E27" s="1130">
        <v>5310</v>
      </c>
      <c r="F27" s="1130"/>
      <c r="G27" s="1130">
        <v>5394</v>
      </c>
      <c r="H27" s="1130"/>
      <c r="I27" s="1130">
        <v>5390</v>
      </c>
      <c r="J27" s="1130"/>
      <c r="K27" s="1130">
        <v>5380</v>
      </c>
      <c r="L27" s="1130"/>
      <c r="M27" s="1130">
        <v>5415</v>
      </c>
      <c r="N27" s="1130"/>
      <c r="O27" s="1130">
        <v>5480</v>
      </c>
      <c r="P27" s="1130"/>
      <c r="Q27" s="1131">
        <v>227.75</v>
      </c>
      <c r="R27" s="1132"/>
      <c r="S27" s="1132"/>
      <c r="T27" s="8"/>
      <c r="U27" s="8"/>
      <c r="V27" s="8"/>
      <c r="W27" s="8"/>
      <c r="X27" s="8"/>
      <c r="Y27" s="8"/>
      <c r="Z27" s="8"/>
      <c r="AA27" s="8"/>
      <c r="AB27" s="8"/>
      <c r="AC27" s="8"/>
      <c r="AD27" s="598"/>
      <c r="AE27" s="5"/>
      <c r="AF27" s="4"/>
    </row>
    <row r="28" spans="1:32" ht="11.65" customHeight="1">
      <c r="A28" s="4"/>
      <c r="B28" s="851"/>
      <c r="C28" s="156" t="s">
        <v>170</v>
      </c>
      <c r="D28" s="18"/>
      <c r="E28" s="1130">
        <v>1913</v>
      </c>
      <c r="F28" s="1130"/>
      <c r="G28" s="1130">
        <v>1928</v>
      </c>
      <c r="H28" s="1130"/>
      <c r="I28" s="1130">
        <v>1915</v>
      </c>
      <c r="J28" s="1130"/>
      <c r="K28" s="1130">
        <v>1878</v>
      </c>
      <c r="L28" s="1130"/>
      <c r="M28" s="1130">
        <v>1885</v>
      </c>
      <c r="N28" s="1130"/>
      <c r="O28" s="1130">
        <v>1954</v>
      </c>
      <c r="P28" s="1130"/>
      <c r="Q28" s="1131">
        <v>223.37</v>
      </c>
      <c r="R28" s="1132"/>
      <c r="S28" s="1132"/>
      <c r="T28" s="8"/>
      <c r="U28" s="8"/>
      <c r="V28" s="8"/>
      <c r="W28" s="8"/>
      <c r="X28" s="8"/>
      <c r="Y28" s="8"/>
      <c r="Z28" s="8"/>
      <c r="AA28" s="8"/>
      <c r="AB28" s="8"/>
      <c r="AC28" s="8"/>
      <c r="AD28" s="598"/>
      <c r="AE28" s="5"/>
      <c r="AF28" s="4"/>
    </row>
    <row r="29" spans="1:32" ht="7.5" customHeight="1">
      <c r="A29" s="4"/>
      <c r="B29" s="851"/>
      <c r="C29" s="570"/>
      <c r="D29" s="570"/>
      <c r="E29" s="570"/>
      <c r="F29" s="570"/>
      <c r="G29" s="570"/>
      <c r="H29" s="570"/>
      <c r="I29" s="570"/>
      <c r="J29" s="570"/>
      <c r="K29" s="570"/>
      <c r="L29" s="337"/>
      <c r="M29" s="337"/>
      <c r="N29" s="337"/>
      <c r="O29" s="337"/>
      <c r="P29" s="337"/>
      <c r="Q29" s="1133"/>
      <c r="R29" s="798"/>
      <c r="S29" s="798"/>
      <c r="T29" s="798"/>
      <c r="U29" s="798"/>
      <c r="V29" s="798"/>
      <c r="W29" s="124"/>
      <c r="X29" s="798"/>
      <c r="Y29" s="798"/>
      <c r="Z29" s="798"/>
      <c r="AA29" s="798"/>
      <c r="AB29" s="798"/>
      <c r="AC29" s="124"/>
      <c r="AD29" s="592"/>
      <c r="AE29" s="568"/>
      <c r="AF29" s="4"/>
    </row>
    <row r="30" spans="1:32" ht="9" hidden="1" customHeight="1">
      <c r="A30" s="4"/>
      <c r="B30" s="851"/>
      <c r="C30" s="570"/>
      <c r="D30" s="570"/>
      <c r="E30" s="570"/>
      <c r="F30" s="570"/>
      <c r="G30" s="570"/>
      <c r="H30" s="570"/>
      <c r="I30" s="570"/>
      <c r="J30" s="570"/>
      <c r="K30" s="570"/>
      <c r="L30" s="123"/>
      <c r="M30" s="123"/>
      <c r="N30" s="123"/>
      <c r="O30" s="123"/>
      <c r="P30" s="123"/>
      <c r="Q30" s="798"/>
      <c r="R30" s="1"/>
      <c r="S30" s="1"/>
      <c r="T30" s="1"/>
      <c r="U30" s="1"/>
      <c r="V30" s="1"/>
      <c r="W30" s="1"/>
      <c r="X30" s="1"/>
      <c r="Y30" s="1"/>
      <c r="Z30" s="798"/>
      <c r="AA30" s="798"/>
      <c r="AB30" s="798"/>
      <c r="AC30" s="798"/>
      <c r="AD30" s="592"/>
      <c r="AE30" s="568"/>
      <c r="AF30" s="4"/>
    </row>
    <row r="31" spans="1:32" ht="12.75" customHeight="1">
      <c r="A31" s="4"/>
      <c r="B31" s="851"/>
      <c r="C31" s="570"/>
      <c r="D31" s="570"/>
      <c r="E31" s="570"/>
      <c r="F31" s="570"/>
      <c r="G31" s="570"/>
      <c r="H31" s="570"/>
      <c r="I31" s="570"/>
      <c r="J31" s="570"/>
      <c r="K31" s="570"/>
      <c r="L31" s="123"/>
      <c r="M31" s="123"/>
      <c r="N31" s="123"/>
      <c r="O31" s="123"/>
      <c r="P31" s="123"/>
      <c r="Q31" s="798"/>
      <c r="R31" s="570"/>
      <c r="S31" s="570"/>
      <c r="T31" s="570"/>
      <c r="U31" s="570"/>
      <c r="V31" s="570"/>
      <c r="W31" s="570"/>
      <c r="X31" s="570"/>
      <c r="Y31" s="570"/>
      <c r="Z31" s="798"/>
      <c r="AA31" s="798"/>
      <c r="AB31" s="798"/>
      <c r="AC31" s="798"/>
      <c r="AD31" s="592"/>
      <c r="AE31" s="568"/>
      <c r="AF31" s="4"/>
    </row>
    <row r="32" spans="1:32" ht="12.75" customHeight="1">
      <c r="A32" s="4"/>
      <c r="B32" s="851"/>
      <c r="C32" s="570"/>
      <c r="D32" s="570"/>
      <c r="E32" s="570"/>
      <c r="F32" s="570"/>
      <c r="G32" s="570"/>
      <c r="H32" s="570"/>
      <c r="I32" s="570"/>
      <c r="J32" s="570"/>
      <c r="K32" s="570"/>
      <c r="L32" s="123"/>
      <c r="M32" s="123"/>
      <c r="N32" s="123"/>
      <c r="O32" s="123"/>
      <c r="P32" s="123"/>
      <c r="Q32" s="798"/>
      <c r="R32" s="570"/>
      <c r="S32" s="570"/>
      <c r="T32" s="570"/>
      <c r="U32" s="570"/>
      <c r="V32" s="570"/>
      <c r="W32" s="570"/>
      <c r="X32" s="570"/>
      <c r="Y32" s="570"/>
      <c r="Z32" s="798"/>
      <c r="AA32" s="798"/>
      <c r="AB32" s="798"/>
      <c r="AC32" s="798"/>
      <c r="AD32" s="592"/>
      <c r="AE32" s="568"/>
      <c r="AF32" s="4"/>
    </row>
    <row r="33" spans="1:32" ht="15.75" customHeight="1">
      <c r="A33" s="4"/>
      <c r="B33" s="851"/>
      <c r="C33" s="570"/>
      <c r="D33" s="570"/>
      <c r="E33" s="570"/>
      <c r="F33" s="570"/>
      <c r="G33" s="570"/>
      <c r="H33" s="570"/>
      <c r="I33" s="570"/>
      <c r="J33" s="570"/>
      <c r="K33" s="570"/>
      <c r="L33" s="123"/>
      <c r="M33" s="123"/>
      <c r="N33" s="123"/>
      <c r="O33" s="123"/>
      <c r="P33" s="123"/>
      <c r="Q33" s="798"/>
      <c r="R33" s="570"/>
      <c r="S33" s="570"/>
      <c r="T33" s="570"/>
      <c r="U33" s="570"/>
      <c r="V33" s="570"/>
      <c r="W33" s="570"/>
      <c r="X33" s="570"/>
      <c r="Y33" s="570"/>
      <c r="Z33" s="798"/>
      <c r="AA33" s="798"/>
      <c r="AB33" s="798"/>
      <c r="AC33" s="798"/>
      <c r="AD33" s="592"/>
      <c r="AE33" s="568"/>
      <c r="AF33" s="4"/>
    </row>
    <row r="34" spans="1:32" ht="18" customHeight="1">
      <c r="A34" s="4"/>
      <c r="B34" s="851"/>
      <c r="C34" s="570"/>
      <c r="D34" s="570"/>
      <c r="E34" s="570"/>
      <c r="F34" s="570"/>
      <c r="G34" s="570"/>
      <c r="H34" s="570"/>
      <c r="I34" s="570"/>
      <c r="J34" s="570"/>
      <c r="K34" s="570"/>
      <c r="L34" s="123"/>
      <c r="M34" s="123"/>
      <c r="N34" s="123"/>
      <c r="O34" s="123"/>
      <c r="P34" s="123"/>
      <c r="Q34" s="798"/>
      <c r="R34" s="570"/>
      <c r="S34" s="570"/>
      <c r="T34" s="570"/>
      <c r="U34" s="570"/>
      <c r="V34" s="570"/>
      <c r="W34" s="570"/>
      <c r="X34" s="570"/>
      <c r="Y34" s="570"/>
      <c r="Z34" s="798"/>
      <c r="AA34" s="798"/>
      <c r="AB34" s="798"/>
      <c r="AC34" s="798"/>
      <c r="AD34" s="592"/>
      <c r="AE34" s="568"/>
      <c r="AF34" s="4"/>
    </row>
    <row r="35" spans="1:32" ht="15.75" customHeight="1">
      <c r="A35" s="4"/>
      <c r="B35" s="851"/>
      <c r="C35" s="570"/>
      <c r="D35" s="570"/>
      <c r="E35" s="570"/>
      <c r="F35" s="570"/>
      <c r="G35" s="570"/>
      <c r="H35" s="570"/>
      <c r="I35" s="570"/>
      <c r="J35" s="570"/>
      <c r="K35" s="570"/>
      <c r="L35" s="123"/>
      <c r="M35" s="123"/>
      <c r="N35" s="123"/>
      <c r="O35" s="123"/>
      <c r="P35" s="123"/>
      <c r="Q35" s="798"/>
      <c r="R35" s="798"/>
      <c r="S35" s="798"/>
      <c r="T35" s="798"/>
      <c r="U35" s="113"/>
      <c r="V35" s="798"/>
      <c r="W35" s="798"/>
      <c r="X35" s="798"/>
      <c r="Y35" s="798"/>
      <c r="Z35" s="798"/>
      <c r="AA35" s="798"/>
      <c r="AB35" s="798"/>
      <c r="AC35" s="798"/>
      <c r="AD35" s="592"/>
      <c r="AE35" s="568"/>
      <c r="AF35" s="4"/>
    </row>
    <row r="36" spans="1:32" ht="12.75" customHeight="1">
      <c r="A36" s="4"/>
      <c r="B36" s="851"/>
      <c r="C36" s="570"/>
      <c r="D36" s="570"/>
      <c r="E36" s="570"/>
      <c r="F36" s="570"/>
      <c r="G36" s="570"/>
      <c r="H36" s="570"/>
      <c r="I36" s="570"/>
      <c r="J36" s="570"/>
      <c r="K36" s="570"/>
      <c r="L36" s="123"/>
      <c r="M36" s="123"/>
      <c r="N36" s="123"/>
      <c r="O36" s="123"/>
      <c r="P36" s="123"/>
      <c r="Q36" s="798"/>
      <c r="R36" s="798"/>
      <c r="S36" s="798"/>
      <c r="T36" s="798"/>
      <c r="U36" s="113"/>
      <c r="V36" s="798"/>
      <c r="W36" s="798"/>
      <c r="X36" s="798"/>
      <c r="Y36" s="798"/>
      <c r="Z36" s="798"/>
      <c r="AA36" s="798"/>
      <c r="AB36" s="798"/>
      <c r="AC36" s="798"/>
      <c r="AD36" s="592"/>
      <c r="AE36" s="568"/>
      <c r="AF36" s="4"/>
    </row>
    <row r="37" spans="1:32" ht="12" customHeight="1">
      <c r="A37" s="4"/>
      <c r="B37" s="851"/>
      <c r="C37" s="570"/>
      <c r="D37" s="570"/>
      <c r="E37" s="570"/>
      <c r="F37" s="570"/>
      <c r="G37" s="570"/>
      <c r="H37" s="570"/>
      <c r="I37" s="570"/>
      <c r="J37" s="570"/>
      <c r="K37" s="570"/>
      <c r="L37" s="123"/>
      <c r="M37" s="123"/>
      <c r="N37" s="123"/>
      <c r="O37" s="123"/>
      <c r="P37" s="123"/>
      <c r="Q37" s="798"/>
      <c r="R37" s="798"/>
      <c r="S37" s="798"/>
      <c r="T37" s="798"/>
      <c r="U37" s="113"/>
      <c r="V37" s="798"/>
      <c r="W37" s="798"/>
      <c r="X37" s="798"/>
      <c r="Y37" s="798"/>
      <c r="Z37" s="798"/>
      <c r="AA37" s="798"/>
      <c r="AB37" s="798"/>
      <c r="AC37" s="798"/>
      <c r="AD37" s="592"/>
      <c r="AE37" s="568"/>
      <c r="AF37" s="4"/>
    </row>
    <row r="38" spans="1:32" ht="12.75" customHeight="1">
      <c r="A38" s="4"/>
      <c r="B38" s="851"/>
      <c r="C38" s="570"/>
      <c r="D38" s="570"/>
      <c r="E38" s="570"/>
      <c r="F38" s="570"/>
      <c r="G38" s="570"/>
      <c r="H38" s="570"/>
      <c r="I38" s="570"/>
      <c r="J38" s="570"/>
      <c r="K38" s="570"/>
      <c r="L38" s="123"/>
      <c r="M38" s="123"/>
      <c r="N38" s="123"/>
      <c r="O38" s="123"/>
      <c r="P38" s="123"/>
      <c r="Q38" s="798"/>
      <c r="R38" s="798"/>
      <c r="S38" s="798"/>
      <c r="T38" s="798"/>
      <c r="U38" s="113"/>
      <c r="V38" s="798"/>
      <c r="W38" s="798"/>
      <c r="X38" s="798"/>
      <c r="Y38" s="798"/>
      <c r="Z38" s="798"/>
      <c r="AA38" s="798"/>
      <c r="AB38" s="798"/>
      <c r="AC38" s="798"/>
      <c r="AD38" s="592"/>
      <c r="AE38" s="568"/>
      <c r="AF38" s="4"/>
    </row>
    <row r="39" spans="1:32" ht="12.75" customHeight="1">
      <c r="A39" s="4"/>
      <c r="B39" s="851"/>
      <c r="C39" s="570"/>
      <c r="D39" s="570"/>
      <c r="E39" s="570"/>
      <c r="F39" s="570"/>
      <c r="G39" s="570"/>
      <c r="H39" s="570"/>
      <c r="I39" s="570"/>
      <c r="J39" s="570"/>
      <c r="K39" s="570"/>
      <c r="L39" s="123"/>
      <c r="M39" s="123"/>
      <c r="N39" s="123"/>
      <c r="O39" s="123"/>
      <c r="P39" s="123"/>
      <c r="Q39" s="798"/>
      <c r="R39" s="798"/>
      <c r="S39" s="798"/>
      <c r="T39" s="798"/>
      <c r="U39" s="113"/>
      <c r="V39" s="798"/>
      <c r="W39" s="798"/>
      <c r="X39" s="798"/>
      <c r="Y39" s="798"/>
      <c r="Z39" s="798"/>
      <c r="AA39" s="798"/>
      <c r="AB39" s="798"/>
      <c r="AC39" s="798"/>
      <c r="AD39" s="592"/>
      <c r="AE39" s="568"/>
      <c r="AF39" s="4"/>
    </row>
    <row r="40" spans="1:32" ht="10.5" customHeight="1">
      <c r="A40" s="4"/>
      <c r="B40" s="851"/>
      <c r="C40" s="570"/>
      <c r="D40" s="570"/>
      <c r="E40" s="570"/>
      <c r="F40" s="570"/>
      <c r="G40" s="570"/>
      <c r="H40" s="570"/>
      <c r="I40" s="570"/>
      <c r="J40" s="570"/>
      <c r="K40" s="570"/>
      <c r="L40" s="123"/>
      <c r="M40" s="123"/>
      <c r="N40" s="123"/>
      <c r="O40" s="123"/>
      <c r="P40" s="123"/>
      <c r="Q40" s="798"/>
      <c r="R40" s="798"/>
      <c r="S40" s="798"/>
      <c r="T40" s="798"/>
      <c r="U40" s="113"/>
      <c r="V40" s="798"/>
      <c r="W40" s="798"/>
      <c r="X40" s="798"/>
      <c r="Y40" s="798"/>
      <c r="Z40" s="798"/>
      <c r="AA40" s="798"/>
      <c r="AB40" s="798"/>
      <c r="AC40" s="798"/>
      <c r="AD40" s="592"/>
      <c r="AE40" s="568"/>
      <c r="AF40" s="4"/>
    </row>
    <row r="41" spans="1:32" ht="12" customHeight="1">
      <c r="A41" s="4"/>
      <c r="B41" s="851"/>
      <c r="C41" s="570"/>
      <c r="D41" s="570"/>
      <c r="E41" s="570"/>
      <c r="F41" s="570"/>
      <c r="G41" s="570"/>
      <c r="H41" s="570"/>
      <c r="I41" s="570"/>
      <c r="J41" s="570"/>
      <c r="K41" s="570"/>
      <c r="L41" s="570"/>
      <c r="M41" s="570"/>
      <c r="N41" s="570"/>
      <c r="O41" s="570"/>
      <c r="P41" s="570"/>
      <c r="Q41" s="599"/>
      <c r="R41" s="599"/>
      <c r="S41" s="570"/>
      <c r="T41" s="570"/>
      <c r="U41" s="570"/>
      <c r="V41" s="570"/>
      <c r="W41" s="570"/>
      <c r="X41" s="570"/>
      <c r="Y41" s="570" t="s">
        <v>35</v>
      </c>
      <c r="Z41" s="570"/>
      <c r="AA41" s="260"/>
      <c r="AB41" s="570"/>
      <c r="AC41" s="260"/>
      <c r="AD41" s="570"/>
      <c r="AE41" s="568"/>
      <c r="AF41" s="4"/>
    </row>
    <row r="42" spans="1:32" ht="8.25" customHeight="1" thickBot="1">
      <c r="A42" s="4"/>
      <c r="B42" s="851"/>
      <c r="C42" s="570"/>
      <c r="D42" s="570"/>
      <c r="E42" s="570"/>
      <c r="F42" s="570"/>
      <c r="G42" s="570"/>
      <c r="H42" s="570"/>
      <c r="I42" s="570"/>
      <c r="J42" s="570"/>
      <c r="K42" s="570"/>
      <c r="L42" s="570"/>
      <c r="M42" s="570"/>
      <c r="N42" s="570"/>
      <c r="O42" s="570"/>
      <c r="P42" s="570"/>
      <c r="Q42" s="599"/>
      <c r="R42" s="599"/>
      <c r="S42" s="570"/>
      <c r="T42" s="570"/>
      <c r="U42" s="570"/>
      <c r="V42" s="570"/>
      <c r="W42" s="570"/>
      <c r="X42" s="570"/>
      <c r="Y42" s="570"/>
      <c r="Z42" s="570"/>
      <c r="AA42" s="260"/>
      <c r="AB42" s="570"/>
      <c r="AC42" s="260"/>
      <c r="AD42" s="8"/>
      <c r="AE42" s="5"/>
      <c r="AF42" s="4"/>
    </row>
    <row r="43" spans="1:32" ht="13.5" customHeight="1" thickBot="1">
      <c r="A43" s="4"/>
      <c r="B43" s="851"/>
      <c r="C43" s="1640" t="s">
        <v>672</v>
      </c>
      <c r="D43" s="1641"/>
      <c r="E43" s="1641"/>
      <c r="F43" s="1641"/>
      <c r="G43" s="1641"/>
      <c r="H43" s="1641"/>
      <c r="I43" s="1641"/>
      <c r="J43" s="1641"/>
      <c r="K43" s="1641"/>
      <c r="L43" s="1641"/>
      <c r="M43" s="1641"/>
      <c r="N43" s="1641"/>
      <c r="O43" s="1641"/>
      <c r="P43" s="1641"/>
      <c r="Q43" s="1641"/>
      <c r="R43" s="1641"/>
      <c r="S43" s="1641"/>
      <c r="T43" s="1641"/>
      <c r="U43" s="1641"/>
      <c r="V43" s="1641"/>
      <c r="W43" s="1641"/>
      <c r="X43" s="1641"/>
      <c r="Y43" s="1641"/>
      <c r="Z43" s="1641"/>
      <c r="AA43" s="1641"/>
      <c r="AB43" s="1641"/>
      <c r="AC43" s="1641"/>
      <c r="AD43" s="1642"/>
      <c r="AE43" s="5"/>
      <c r="AF43" s="4"/>
    </row>
    <row r="44" spans="1:32" s="4" customFormat="1" ht="6.75" customHeight="1">
      <c r="B44" s="851"/>
      <c r="C44" s="1511" t="s">
        <v>172</v>
      </c>
      <c r="D44" s="1511"/>
      <c r="E44" s="93"/>
      <c r="F44" s="93"/>
      <c r="G44" s="93"/>
      <c r="H44" s="93"/>
      <c r="I44" s="93"/>
      <c r="J44" s="93"/>
      <c r="K44" s="93"/>
      <c r="L44" s="93"/>
      <c r="M44" s="93"/>
      <c r="N44" s="93"/>
      <c r="O44" s="93"/>
      <c r="P44" s="93"/>
      <c r="Q44" s="101"/>
      <c r="R44" s="101"/>
      <c r="S44" s="101"/>
      <c r="T44" s="101"/>
      <c r="U44" s="101"/>
      <c r="V44" s="101"/>
      <c r="W44" s="101"/>
      <c r="X44" s="101"/>
      <c r="Y44" s="101"/>
      <c r="Z44" s="101"/>
      <c r="AA44" s="101"/>
      <c r="AB44" s="101"/>
      <c r="AC44" s="101"/>
      <c r="AD44" s="101"/>
      <c r="AE44" s="5"/>
    </row>
    <row r="45" spans="1:32" ht="12" customHeight="1">
      <c r="A45" s="4"/>
      <c r="B45" s="851"/>
      <c r="C45" s="1511"/>
      <c r="D45" s="1511"/>
      <c r="E45" s="1546">
        <v>2012</v>
      </c>
      <c r="F45" s="1546"/>
      <c r="G45" s="1546"/>
      <c r="H45" s="1546"/>
      <c r="I45" s="1546"/>
      <c r="J45" s="1546"/>
      <c r="K45" s="1546"/>
      <c r="L45" s="1546"/>
      <c r="M45" s="1546"/>
      <c r="N45" s="1546"/>
      <c r="O45" s="1546"/>
      <c r="P45" s="799"/>
      <c r="Q45" s="1647" t="s">
        <v>497</v>
      </c>
      <c r="R45" s="778"/>
      <c r="S45" s="1600"/>
      <c r="T45" s="1600"/>
      <c r="U45" s="1600"/>
      <c r="V45" s="1600"/>
      <c r="W45" s="1600"/>
      <c r="X45" s="1600"/>
      <c r="Y45" s="1600"/>
      <c r="Z45" s="1600"/>
      <c r="AA45" s="1600"/>
      <c r="AB45" s="1600"/>
      <c r="AC45" s="1600"/>
      <c r="AD45" s="593"/>
      <c r="AE45" s="8"/>
      <c r="AF45" s="4"/>
    </row>
    <row r="46" spans="1:32" ht="16.5" customHeight="1">
      <c r="A46" s="4"/>
      <c r="B46" s="851"/>
      <c r="C46" s="810"/>
      <c r="D46" s="810"/>
      <c r="E46" s="596" t="s">
        <v>124</v>
      </c>
      <c r="F46" s="251"/>
      <c r="G46" s="596" t="s">
        <v>123</v>
      </c>
      <c r="H46" s="251"/>
      <c r="I46" s="596" t="s">
        <v>122</v>
      </c>
      <c r="J46" s="251"/>
      <c r="K46" s="596" t="s">
        <v>121</v>
      </c>
      <c r="L46" s="251"/>
      <c r="M46" s="596" t="s">
        <v>120</v>
      </c>
      <c r="N46" s="251"/>
      <c r="O46" s="596" t="s">
        <v>119</v>
      </c>
      <c r="P46" s="799"/>
      <c r="Q46" s="1648"/>
      <c r="R46" s="799"/>
      <c r="S46" s="799"/>
      <c r="T46" s="799"/>
      <c r="U46" s="799"/>
      <c r="V46" s="799"/>
      <c r="W46" s="799"/>
      <c r="X46" s="799"/>
      <c r="Y46" s="799"/>
      <c r="Z46" s="799"/>
      <c r="AA46" s="799"/>
      <c r="AB46" s="799"/>
      <c r="AC46" s="799"/>
      <c r="AD46" s="593"/>
      <c r="AE46" s="5"/>
      <c r="AF46" s="4"/>
    </row>
    <row r="47" spans="1:32" s="64" customFormat="1" ht="14.25" customHeight="1">
      <c r="A47" s="61"/>
      <c r="B47" s="1134"/>
      <c r="C47" s="1213" t="s">
        <v>77</v>
      </c>
      <c r="D47" s="1007"/>
      <c r="E47" s="1360">
        <v>299581</v>
      </c>
      <c r="F47" s="1360"/>
      <c r="G47" s="1360">
        <v>294703</v>
      </c>
      <c r="H47" s="1360"/>
      <c r="I47" s="1360">
        <v>290485</v>
      </c>
      <c r="J47" s="1360"/>
      <c r="K47" s="1360">
        <v>284654</v>
      </c>
      <c r="L47" s="1360"/>
      <c r="M47" s="1360">
        <v>282292</v>
      </c>
      <c r="N47" s="1360"/>
      <c r="O47" s="1360">
        <v>282146</v>
      </c>
      <c r="P47" s="1363"/>
      <c r="Q47" s="1362">
        <v>84.53</v>
      </c>
      <c r="R47" s="1135"/>
      <c r="S47" s="1135"/>
      <c r="T47" s="1135"/>
      <c r="U47" s="1135"/>
      <c r="V47" s="1135"/>
      <c r="W47" s="1135"/>
      <c r="X47" s="1135"/>
      <c r="Y47" s="1135"/>
      <c r="Z47" s="1135"/>
      <c r="AA47" s="1135"/>
      <c r="AB47" s="1135"/>
      <c r="AC47" s="1135"/>
      <c r="AD47" s="77"/>
      <c r="AE47" s="84"/>
      <c r="AF47" s="61"/>
    </row>
    <row r="48" spans="1:32" ht="15" customHeight="1">
      <c r="A48" s="4"/>
      <c r="B48" s="851"/>
      <c r="C48" s="156" t="s">
        <v>71</v>
      </c>
      <c r="D48" s="18"/>
      <c r="E48" s="1130">
        <v>12346</v>
      </c>
      <c r="F48" s="1130"/>
      <c r="G48" s="1130">
        <v>11851</v>
      </c>
      <c r="H48" s="1130"/>
      <c r="I48" s="1130">
        <v>11561</v>
      </c>
      <c r="J48" s="1130"/>
      <c r="K48" s="1130">
        <v>11340</v>
      </c>
      <c r="L48" s="1130"/>
      <c r="M48" s="1130">
        <v>11514</v>
      </c>
      <c r="N48" s="1130"/>
      <c r="O48" s="1130">
        <v>11593</v>
      </c>
      <c r="P48" s="1135"/>
      <c r="Q48" s="1131">
        <v>86.45</v>
      </c>
      <c r="R48" s="1135"/>
      <c r="S48" s="1135"/>
      <c r="T48" s="1135"/>
      <c r="U48" s="1135"/>
      <c r="V48" s="1135"/>
      <c r="W48" s="1135"/>
      <c r="X48" s="1135"/>
      <c r="Y48" s="1135"/>
      <c r="Z48" s="1135"/>
      <c r="AA48" s="1135"/>
      <c r="AB48" s="1135"/>
      <c r="AC48" s="1135"/>
      <c r="AD48" s="77"/>
      <c r="AE48" s="5"/>
      <c r="AF48" s="4"/>
    </row>
    <row r="49" spans="1:32" ht="11.65" customHeight="1">
      <c r="A49" s="4"/>
      <c r="B49" s="851"/>
      <c r="C49" s="156" t="s">
        <v>64</v>
      </c>
      <c r="D49" s="18"/>
      <c r="E49" s="1130">
        <v>5840</v>
      </c>
      <c r="F49" s="1130"/>
      <c r="G49" s="1130">
        <v>5716</v>
      </c>
      <c r="H49" s="1130"/>
      <c r="I49" s="1130">
        <v>5575</v>
      </c>
      <c r="J49" s="1130"/>
      <c r="K49" s="1130">
        <v>5415</v>
      </c>
      <c r="L49" s="1130"/>
      <c r="M49" s="1130">
        <v>5353</v>
      </c>
      <c r="N49" s="1130"/>
      <c r="O49" s="1130">
        <v>5378</v>
      </c>
      <c r="P49" s="1135"/>
      <c r="Q49" s="1131">
        <v>85.03</v>
      </c>
      <c r="R49" s="1135"/>
      <c r="S49" s="1135"/>
      <c r="T49" s="1135"/>
      <c r="U49" s="1135"/>
      <c r="V49" s="1135"/>
      <c r="W49" s="1135"/>
      <c r="X49" s="1135"/>
      <c r="Y49" s="1135"/>
      <c r="Z49" s="1135"/>
      <c r="AA49" s="1135"/>
      <c r="AB49" s="1135"/>
      <c r="AC49" s="1135"/>
      <c r="AD49" s="598"/>
      <c r="AE49" s="5"/>
      <c r="AF49" s="4"/>
    </row>
    <row r="50" spans="1:32" ht="11.65" customHeight="1">
      <c r="A50" s="4"/>
      <c r="B50" s="851"/>
      <c r="C50" s="156" t="s">
        <v>73</v>
      </c>
      <c r="D50" s="18"/>
      <c r="E50" s="1130">
        <v>13911</v>
      </c>
      <c r="F50" s="1130"/>
      <c r="G50" s="1130">
        <v>13535</v>
      </c>
      <c r="H50" s="1130"/>
      <c r="I50" s="1130">
        <v>13243</v>
      </c>
      <c r="J50" s="1130"/>
      <c r="K50" s="1130">
        <v>12654</v>
      </c>
      <c r="L50" s="1130"/>
      <c r="M50" s="1130">
        <v>12446</v>
      </c>
      <c r="N50" s="1130"/>
      <c r="O50" s="1130">
        <v>12195</v>
      </c>
      <c r="P50" s="1135"/>
      <c r="Q50" s="1131">
        <v>83.06</v>
      </c>
      <c r="R50" s="1135"/>
      <c r="S50" s="1135"/>
      <c r="T50" s="1135"/>
      <c r="U50" s="1135"/>
      <c r="V50" s="1135"/>
      <c r="W50" s="1135"/>
      <c r="X50" s="1135"/>
      <c r="Y50" s="1135"/>
      <c r="Z50" s="1135"/>
      <c r="AA50" s="1135"/>
      <c r="AB50" s="1135"/>
      <c r="AC50" s="1135"/>
      <c r="AD50" s="598"/>
      <c r="AE50" s="5"/>
      <c r="AF50" s="4"/>
    </row>
    <row r="51" spans="1:32" ht="11.65" customHeight="1">
      <c r="A51" s="4"/>
      <c r="B51" s="851"/>
      <c r="C51" s="156" t="s">
        <v>75</v>
      </c>
      <c r="D51" s="18"/>
      <c r="E51" s="1130">
        <v>2180</v>
      </c>
      <c r="F51" s="1130"/>
      <c r="G51" s="1130">
        <v>2151</v>
      </c>
      <c r="H51" s="1130"/>
      <c r="I51" s="1130">
        <v>2095</v>
      </c>
      <c r="J51" s="1130"/>
      <c r="K51" s="1130">
        <v>2062</v>
      </c>
      <c r="L51" s="1130"/>
      <c r="M51" s="1130">
        <v>2013</v>
      </c>
      <c r="N51" s="1130"/>
      <c r="O51" s="1130">
        <v>2014</v>
      </c>
      <c r="P51" s="1135"/>
      <c r="Q51" s="1131">
        <v>93.06</v>
      </c>
      <c r="R51" s="1135"/>
      <c r="S51" s="1135"/>
      <c r="T51" s="1135"/>
      <c r="U51" s="1135"/>
      <c r="V51" s="1135"/>
      <c r="W51" s="1135"/>
      <c r="X51" s="1135"/>
      <c r="Y51" s="1135"/>
      <c r="Z51" s="1135"/>
      <c r="AA51" s="1135"/>
      <c r="AB51" s="1135"/>
      <c r="AC51" s="97"/>
      <c r="AD51" s="5"/>
      <c r="AE51" s="4"/>
      <c r="AF51" s="4"/>
    </row>
    <row r="52" spans="1:32" ht="11.65" customHeight="1">
      <c r="A52" s="4"/>
      <c r="B52" s="851"/>
      <c r="C52" s="156" t="s">
        <v>84</v>
      </c>
      <c r="D52" s="18"/>
      <c r="E52" s="1130">
        <v>3577</v>
      </c>
      <c r="F52" s="1130"/>
      <c r="G52" s="1130">
        <v>3560</v>
      </c>
      <c r="H52" s="1130"/>
      <c r="I52" s="1130">
        <v>3449</v>
      </c>
      <c r="J52" s="1130"/>
      <c r="K52" s="1130">
        <v>3484</v>
      </c>
      <c r="L52" s="1130"/>
      <c r="M52" s="1130">
        <v>3555</v>
      </c>
      <c r="N52" s="1130"/>
      <c r="O52" s="1130">
        <v>3607</v>
      </c>
      <c r="P52" s="1135"/>
      <c r="Q52" s="1131">
        <v>79.89</v>
      </c>
      <c r="R52" s="1135"/>
      <c r="S52" s="1135"/>
      <c r="T52" s="1135"/>
      <c r="U52" s="1135"/>
      <c r="V52" s="1135"/>
      <c r="W52" s="1135"/>
      <c r="X52" s="1135"/>
      <c r="Y52" s="1135"/>
      <c r="Z52" s="1135"/>
      <c r="AA52" s="1135"/>
      <c r="AB52" s="1135"/>
      <c r="AC52" s="97"/>
      <c r="AD52" s="5"/>
      <c r="AE52" s="4"/>
      <c r="AF52" s="4"/>
    </row>
    <row r="53" spans="1:32" ht="11.65" customHeight="1">
      <c r="A53" s="4"/>
      <c r="B53" s="851"/>
      <c r="C53" s="156" t="s">
        <v>70</v>
      </c>
      <c r="D53" s="18"/>
      <c r="E53" s="1130">
        <v>9518</v>
      </c>
      <c r="F53" s="1130"/>
      <c r="G53" s="1130">
        <v>9080</v>
      </c>
      <c r="H53" s="1130"/>
      <c r="I53" s="1130">
        <v>8735</v>
      </c>
      <c r="J53" s="1130"/>
      <c r="K53" s="1130">
        <v>8501</v>
      </c>
      <c r="L53" s="1130"/>
      <c r="M53" s="1130">
        <v>8432</v>
      </c>
      <c r="N53" s="1130"/>
      <c r="O53" s="1130">
        <v>8434</v>
      </c>
      <c r="P53" s="1135"/>
      <c r="Q53" s="1131">
        <v>91.3</v>
      </c>
      <c r="R53" s="1135"/>
      <c r="S53" s="1135"/>
      <c r="T53" s="1135"/>
      <c r="U53" s="1135"/>
      <c r="V53" s="1135"/>
      <c r="W53" s="1135"/>
      <c r="X53" s="1135"/>
      <c r="Y53" s="1135"/>
      <c r="Z53" s="1135"/>
      <c r="AA53" s="1135"/>
      <c r="AB53" s="1135"/>
      <c r="AC53" s="97"/>
      <c r="AD53" s="5"/>
      <c r="AE53" s="4"/>
      <c r="AF53" s="4"/>
    </row>
    <row r="54" spans="1:32" ht="11.65" customHeight="1">
      <c r="A54" s="4"/>
      <c r="B54" s="851"/>
      <c r="C54" s="156" t="s">
        <v>65</v>
      </c>
      <c r="D54" s="18"/>
      <c r="E54" s="1130">
        <v>4082</v>
      </c>
      <c r="F54" s="1130"/>
      <c r="G54" s="1130">
        <v>3891</v>
      </c>
      <c r="H54" s="1130"/>
      <c r="I54" s="1130">
        <v>3743</v>
      </c>
      <c r="J54" s="1130"/>
      <c r="K54" s="1130">
        <v>3660</v>
      </c>
      <c r="L54" s="1130"/>
      <c r="M54" s="1130">
        <v>3790</v>
      </c>
      <c r="N54" s="1130"/>
      <c r="O54" s="1130">
        <v>3852</v>
      </c>
      <c r="P54" s="1135"/>
      <c r="Q54" s="1131">
        <v>83.88</v>
      </c>
      <c r="R54" s="1135"/>
      <c r="S54" s="1135"/>
      <c r="T54" s="1135"/>
      <c r="U54" s="1135"/>
      <c r="V54" s="1135"/>
      <c r="W54" s="1135"/>
      <c r="X54" s="1135"/>
      <c r="Y54" s="1135"/>
      <c r="Z54" s="1135"/>
      <c r="AA54" s="1135"/>
      <c r="AB54" s="1135"/>
      <c r="AC54" s="97"/>
      <c r="AD54" s="5"/>
      <c r="AE54" s="4"/>
      <c r="AF54" s="4"/>
    </row>
    <row r="55" spans="1:32" ht="11.65" customHeight="1">
      <c r="A55" s="4"/>
      <c r="B55" s="851"/>
      <c r="C55" s="156" t="s">
        <v>83</v>
      </c>
      <c r="D55" s="18"/>
      <c r="E55" s="1130">
        <v>10038</v>
      </c>
      <c r="F55" s="1130"/>
      <c r="G55" s="1130">
        <v>9610</v>
      </c>
      <c r="H55" s="1130"/>
      <c r="I55" s="1130">
        <v>9270</v>
      </c>
      <c r="J55" s="1130"/>
      <c r="K55" s="1130">
        <v>9195</v>
      </c>
      <c r="L55" s="1130"/>
      <c r="M55" s="1130">
        <v>9027</v>
      </c>
      <c r="N55" s="1130"/>
      <c r="O55" s="1130">
        <v>9498</v>
      </c>
      <c r="P55" s="1135"/>
      <c r="Q55" s="1131">
        <v>87.86</v>
      </c>
      <c r="R55" s="1135"/>
      <c r="S55" s="1135"/>
      <c r="T55" s="1135"/>
      <c r="U55" s="1135"/>
      <c r="V55" s="1135"/>
      <c r="W55" s="1135"/>
      <c r="X55" s="1135"/>
      <c r="Y55" s="1135"/>
      <c r="Z55" s="1135"/>
      <c r="AA55" s="1135"/>
      <c r="AB55" s="1135"/>
      <c r="AC55" s="97"/>
      <c r="AD55" s="5"/>
      <c r="AE55" s="4"/>
      <c r="AF55" s="4"/>
    </row>
    <row r="56" spans="1:32" ht="11.65" customHeight="1">
      <c r="A56" s="4"/>
      <c r="B56" s="851"/>
      <c r="C56" s="156" t="s">
        <v>85</v>
      </c>
      <c r="D56" s="18"/>
      <c r="E56" s="1130">
        <v>3659</v>
      </c>
      <c r="F56" s="1130"/>
      <c r="G56" s="1130">
        <v>3558</v>
      </c>
      <c r="H56" s="1130"/>
      <c r="I56" s="1130">
        <v>3495</v>
      </c>
      <c r="J56" s="1130"/>
      <c r="K56" s="1130">
        <v>3465</v>
      </c>
      <c r="L56" s="1130"/>
      <c r="M56" s="1130">
        <v>3515</v>
      </c>
      <c r="N56" s="1130"/>
      <c r="O56" s="1130">
        <v>3576</v>
      </c>
      <c r="P56" s="1135"/>
      <c r="Q56" s="1131">
        <v>75.33</v>
      </c>
      <c r="R56" s="1135"/>
      <c r="S56" s="1135"/>
      <c r="T56" s="1135"/>
      <c r="U56" s="1135"/>
      <c r="V56" s="1135"/>
      <c r="W56" s="1135"/>
      <c r="X56" s="1135"/>
      <c r="Y56" s="1135"/>
      <c r="Z56" s="1135"/>
      <c r="AA56" s="1135"/>
      <c r="AB56" s="1135"/>
      <c r="AC56" s="97"/>
      <c r="AD56" s="5"/>
      <c r="AE56" s="4"/>
      <c r="AF56" s="4"/>
    </row>
    <row r="57" spans="1:32" ht="11.65" customHeight="1">
      <c r="A57" s="4"/>
      <c r="B57" s="851"/>
      <c r="C57" s="156" t="s">
        <v>69</v>
      </c>
      <c r="D57" s="18"/>
      <c r="E57" s="1130">
        <v>6045</v>
      </c>
      <c r="F57" s="1130"/>
      <c r="G57" s="1130">
        <v>6005</v>
      </c>
      <c r="H57" s="1130"/>
      <c r="I57" s="1130">
        <v>5796</v>
      </c>
      <c r="J57" s="1130"/>
      <c r="K57" s="1130">
        <v>5694</v>
      </c>
      <c r="L57" s="1130"/>
      <c r="M57" s="1130">
        <v>5855</v>
      </c>
      <c r="N57" s="1130"/>
      <c r="O57" s="1130">
        <v>5836</v>
      </c>
      <c r="P57" s="1135"/>
      <c r="Q57" s="1131">
        <v>88.51</v>
      </c>
      <c r="R57" s="1135"/>
      <c r="S57" s="1135"/>
      <c r="T57" s="1135"/>
      <c r="U57" s="1135"/>
      <c r="V57" s="1135"/>
      <c r="W57" s="1135"/>
      <c r="X57" s="1135"/>
      <c r="Y57" s="1135"/>
      <c r="Z57" s="1135"/>
      <c r="AA57" s="1135"/>
      <c r="AB57" s="1135"/>
      <c r="AC57" s="97"/>
      <c r="AD57" s="5"/>
      <c r="AE57" s="4"/>
      <c r="AF57" s="4"/>
    </row>
    <row r="58" spans="1:32" ht="11.65" customHeight="1">
      <c r="A58" s="4"/>
      <c r="B58" s="851"/>
      <c r="C58" s="156" t="s">
        <v>68</v>
      </c>
      <c r="D58" s="18"/>
      <c r="E58" s="1130">
        <v>59838</v>
      </c>
      <c r="F58" s="1130"/>
      <c r="G58" s="1130">
        <v>60304</v>
      </c>
      <c r="H58" s="1130"/>
      <c r="I58" s="1130">
        <v>60253</v>
      </c>
      <c r="J58" s="1130"/>
      <c r="K58" s="1130">
        <v>59883</v>
      </c>
      <c r="L58" s="1130"/>
      <c r="M58" s="1130">
        <v>59855</v>
      </c>
      <c r="N58" s="1130"/>
      <c r="O58" s="1130">
        <v>59111</v>
      </c>
      <c r="P58" s="1135"/>
      <c r="Q58" s="1131">
        <v>85.96</v>
      </c>
      <c r="R58" s="1135"/>
      <c r="S58" s="1135"/>
      <c r="T58" s="1135"/>
      <c r="U58" s="1135"/>
      <c r="V58" s="1135"/>
      <c r="W58" s="1135"/>
      <c r="X58" s="1135"/>
      <c r="Y58" s="1135"/>
      <c r="Z58" s="1135"/>
      <c r="AA58" s="1135"/>
      <c r="AB58" s="1135"/>
      <c r="AC58" s="97"/>
      <c r="AD58" s="5"/>
      <c r="AE58" s="4"/>
      <c r="AF58" s="4"/>
    </row>
    <row r="59" spans="1:32" ht="11.65" customHeight="1">
      <c r="A59" s="4"/>
      <c r="B59" s="851"/>
      <c r="C59" s="156" t="s">
        <v>66</v>
      </c>
      <c r="D59" s="18"/>
      <c r="E59" s="1130">
        <v>4443</v>
      </c>
      <c r="F59" s="1130"/>
      <c r="G59" s="1130">
        <v>4533</v>
      </c>
      <c r="H59" s="1130"/>
      <c r="I59" s="1130">
        <v>4483</v>
      </c>
      <c r="J59" s="1130"/>
      <c r="K59" s="1130">
        <v>4188</v>
      </c>
      <c r="L59" s="1130"/>
      <c r="M59" s="1130">
        <v>4136</v>
      </c>
      <c r="N59" s="1130"/>
      <c r="O59" s="1130">
        <v>4272</v>
      </c>
      <c r="P59" s="1135"/>
      <c r="Q59" s="1131">
        <v>85.14</v>
      </c>
      <c r="R59" s="1135"/>
      <c r="S59" s="1135"/>
      <c r="T59" s="1135"/>
      <c r="U59" s="1135"/>
      <c r="V59" s="1135"/>
      <c r="W59" s="1135"/>
      <c r="X59" s="1135"/>
      <c r="Y59" s="1135"/>
      <c r="Z59" s="1135"/>
      <c r="AA59" s="1135"/>
      <c r="AB59" s="1135"/>
      <c r="AC59" s="97"/>
      <c r="AD59" s="5"/>
      <c r="AE59" s="4"/>
      <c r="AF59" s="4"/>
    </row>
    <row r="60" spans="1:32" ht="11.65" customHeight="1">
      <c r="A60" s="4"/>
      <c r="B60" s="851"/>
      <c r="C60" s="156" t="s">
        <v>72</v>
      </c>
      <c r="D60" s="18"/>
      <c r="E60" s="1130">
        <v>88461</v>
      </c>
      <c r="F60" s="1130"/>
      <c r="G60" s="1130">
        <v>86102</v>
      </c>
      <c r="H60" s="1130"/>
      <c r="I60" s="1130">
        <v>85386</v>
      </c>
      <c r="J60" s="1130"/>
      <c r="K60" s="1130">
        <v>83523</v>
      </c>
      <c r="L60" s="1130"/>
      <c r="M60" s="1130">
        <v>81785</v>
      </c>
      <c r="N60" s="1130"/>
      <c r="O60" s="1130">
        <v>80936</v>
      </c>
      <c r="P60" s="1135"/>
      <c r="Q60" s="1131">
        <v>86.34</v>
      </c>
      <c r="R60" s="1135"/>
      <c r="S60" s="1135"/>
      <c r="T60" s="1135"/>
      <c r="U60" s="1135"/>
      <c r="V60" s="1135"/>
      <c r="W60" s="1135"/>
      <c r="X60" s="1135"/>
      <c r="Y60" s="1135"/>
      <c r="Z60" s="1135"/>
      <c r="AA60" s="1135"/>
      <c r="AB60" s="1135"/>
      <c r="AC60" s="97"/>
      <c r="AD60" s="5"/>
      <c r="AE60" s="4"/>
      <c r="AF60" s="4"/>
    </row>
    <row r="61" spans="1:32" ht="11.65" customHeight="1">
      <c r="A61" s="4"/>
      <c r="B61" s="851"/>
      <c r="C61" s="156" t="s">
        <v>90</v>
      </c>
      <c r="D61" s="18"/>
      <c r="E61" s="1130">
        <v>7208</v>
      </c>
      <c r="F61" s="1130"/>
      <c r="G61" s="1130">
        <v>7091</v>
      </c>
      <c r="H61" s="1130"/>
      <c r="I61" s="1130">
        <v>6861</v>
      </c>
      <c r="J61" s="1130"/>
      <c r="K61" s="1130">
        <v>6488</v>
      </c>
      <c r="L61" s="1130"/>
      <c r="M61" s="1130">
        <v>6293</v>
      </c>
      <c r="N61" s="1130"/>
      <c r="O61" s="1130">
        <v>6909</v>
      </c>
      <c r="P61" s="1135"/>
      <c r="Q61" s="1131">
        <v>85.41</v>
      </c>
      <c r="R61" s="1135"/>
      <c r="S61" s="1135"/>
      <c r="T61" s="1135"/>
      <c r="U61" s="1135"/>
      <c r="V61" s="1135"/>
      <c r="W61" s="1135"/>
      <c r="X61" s="1135"/>
      <c r="Y61" s="1135"/>
      <c r="Z61" s="1135"/>
      <c r="AA61" s="1135"/>
      <c r="AB61" s="1135"/>
      <c r="AC61" s="97"/>
      <c r="AD61" s="5"/>
      <c r="AE61" s="4"/>
      <c r="AF61" s="4"/>
    </row>
    <row r="62" spans="1:32" ht="11.65" customHeight="1">
      <c r="A62" s="4"/>
      <c r="B62" s="851"/>
      <c r="C62" s="156" t="s">
        <v>67</v>
      </c>
      <c r="D62" s="18"/>
      <c r="E62" s="1130">
        <v>24503</v>
      </c>
      <c r="F62" s="1130"/>
      <c r="G62" s="1130">
        <v>24269</v>
      </c>
      <c r="H62" s="1130"/>
      <c r="I62" s="1130">
        <v>23706</v>
      </c>
      <c r="J62" s="1130"/>
      <c r="K62" s="1130">
        <v>23345</v>
      </c>
      <c r="L62" s="1130"/>
      <c r="M62" s="1130">
        <v>23125</v>
      </c>
      <c r="N62" s="1130"/>
      <c r="O62" s="1130">
        <v>22723</v>
      </c>
      <c r="P62" s="1135"/>
      <c r="Q62" s="1131">
        <v>86.38</v>
      </c>
      <c r="R62" s="1135"/>
      <c r="S62" s="1135"/>
      <c r="T62" s="1135"/>
      <c r="U62" s="1135"/>
      <c r="V62" s="1135"/>
      <c r="W62" s="1135"/>
      <c r="X62" s="1135"/>
      <c r="Y62" s="1135"/>
      <c r="Z62" s="1135"/>
      <c r="AA62" s="1135"/>
      <c r="AB62" s="1135"/>
      <c r="AC62" s="97"/>
      <c r="AD62" s="5"/>
      <c r="AE62" s="4"/>
      <c r="AF62" s="4"/>
    </row>
    <row r="63" spans="1:32" ht="11.65" customHeight="1">
      <c r="A63" s="4"/>
      <c r="B63" s="851"/>
      <c r="C63" s="156" t="s">
        <v>74</v>
      </c>
      <c r="D63" s="18"/>
      <c r="E63" s="1130">
        <v>3265</v>
      </c>
      <c r="F63" s="1130"/>
      <c r="G63" s="1130">
        <v>3178</v>
      </c>
      <c r="H63" s="1130"/>
      <c r="I63" s="1130">
        <v>3122</v>
      </c>
      <c r="J63" s="1130"/>
      <c r="K63" s="1130">
        <v>2859</v>
      </c>
      <c r="L63" s="1130"/>
      <c r="M63" s="1130">
        <v>2820</v>
      </c>
      <c r="N63" s="1130"/>
      <c r="O63" s="1130">
        <v>2842</v>
      </c>
      <c r="P63" s="1135"/>
      <c r="Q63" s="1131">
        <v>89.71</v>
      </c>
      <c r="R63" s="1135"/>
      <c r="S63" s="1135"/>
      <c r="T63" s="1135"/>
      <c r="U63" s="1135"/>
      <c r="V63" s="1135"/>
      <c r="W63" s="1135"/>
      <c r="X63" s="1135"/>
      <c r="Y63" s="1135"/>
      <c r="Z63" s="1135"/>
      <c r="AA63" s="1135"/>
      <c r="AB63" s="1135"/>
      <c r="AC63" s="97"/>
      <c r="AD63" s="5"/>
      <c r="AE63" s="4"/>
      <c r="AF63" s="4"/>
    </row>
    <row r="64" spans="1:32" ht="11.65" customHeight="1">
      <c r="A64" s="4"/>
      <c r="B64" s="851"/>
      <c r="C64" s="156" t="s">
        <v>76</v>
      </c>
      <c r="D64" s="18"/>
      <c r="E64" s="1130">
        <v>6273</v>
      </c>
      <c r="F64" s="1130"/>
      <c r="G64" s="1130">
        <v>6182</v>
      </c>
      <c r="H64" s="1130"/>
      <c r="I64" s="1130">
        <v>6019</v>
      </c>
      <c r="J64" s="1130"/>
      <c r="K64" s="1130">
        <v>5753</v>
      </c>
      <c r="L64" s="1130"/>
      <c r="M64" s="1130">
        <v>5864</v>
      </c>
      <c r="N64" s="1130"/>
      <c r="O64" s="1130">
        <v>5854</v>
      </c>
      <c r="P64" s="1135"/>
      <c r="Q64" s="1131">
        <v>87.72</v>
      </c>
      <c r="R64" s="1135"/>
      <c r="S64" s="1135"/>
      <c r="T64" s="1135"/>
      <c r="U64" s="1135"/>
      <c r="V64" s="1135"/>
      <c r="W64" s="1135"/>
      <c r="X64" s="1135"/>
      <c r="Y64" s="1135"/>
      <c r="Z64" s="1135"/>
      <c r="AA64" s="1135"/>
      <c r="AB64" s="1135"/>
      <c r="AC64" s="97"/>
      <c r="AD64" s="5"/>
      <c r="AE64" s="4"/>
      <c r="AF64" s="4"/>
    </row>
    <row r="65" spans="1:32" ht="11.65" customHeight="1">
      <c r="A65" s="4"/>
      <c r="B65" s="851"/>
      <c r="C65" s="156" t="s">
        <v>86</v>
      </c>
      <c r="D65" s="18"/>
      <c r="E65" s="1130">
        <v>10836</v>
      </c>
      <c r="F65" s="1130"/>
      <c r="G65" s="1130">
        <v>10223</v>
      </c>
      <c r="H65" s="1130"/>
      <c r="I65" s="1130">
        <v>9909</v>
      </c>
      <c r="J65" s="1130"/>
      <c r="K65" s="1130">
        <v>9459</v>
      </c>
      <c r="L65" s="1130"/>
      <c r="M65" s="1130">
        <v>9236</v>
      </c>
      <c r="N65" s="1130"/>
      <c r="O65" s="1130">
        <v>9460</v>
      </c>
      <c r="P65" s="1135"/>
      <c r="Q65" s="1131">
        <v>81.2</v>
      </c>
      <c r="R65" s="1135"/>
      <c r="S65" s="1135"/>
      <c r="T65" s="1135"/>
      <c r="U65" s="1135"/>
      <c r="V65" s="1135"/>
      <c r="W65" s="1135"/>
      <c r="X65" s="1135"/>
      <c r="Y65" s="1135"/>
      <c r="Z65" s="1135"/>
      <c r="AA65" s="1135"/>
      <c r="AB65" s="1135"/>
      <c r="AC65" s="97"/>
      <c r="AD65" s="5"/>
      <c r="AE65" s="4"/>
      <c r="AF65" s="4"/>
    </row>
    <row r="66" spans="1:32" ht="11.25" customHeight="1">
      <c r="A66" s="4"/>
      <c r="B66" s="851"/>
      <c r="C66" s="156" t="s">
        <v>169</v>
      </c>
      <c r="D66" s="18"/>
      <c r="E66" s="1130">
        <v>18134</v>
      </c>
      <c r="F66" s="1130"/>
      <c r="G66" s="1130">
        <v>18381</v>
      </c>
      <c r="H66" s="1130"/>
      <c r="I66" s="1130">
        <v>18354</v>
      </c>
      <c r="J66" s="1130"/>
      <c r="K66" s="1130">
        <v>18378</v>
      </c>
      <c r="L66" s="1130"/>
      <c r="M66" s="1130">
        <v>18399</v>
      </c>
      <c r="N66" s="1130"/>
      <c r="O66" s="1130">
        <v>18590</v>
      </c>
      <c r="P66" s="1135"/>
      <c r="Q66" s="1131">
        <v>66.42</v>
      </c>
      <c r="R66" s="1135"/>
      <c r="S66" s="1135"/>
      <c r="T66" s="1135"/>
      <c r="U66" s="1135"/>
      <c r="V66" s="1135"/>
      <c r="W66" s="1135"/>
      <c r="X66" s="1135"/>
      <c r="Y66" s="1135"/>
      <c r="Z66" s="1135"/>
      <c r="AA66" s="1135"/>
      <c r="AB66" s="1135"/>
      <c r="AC66" s="97"/>
      <c r="AD66" s="5"/>
      <c r="AE66" s="4"/>
      <c r="AF66" s="4"/>
    </row>
    <row r="67" spans="1:32" ht="11.65" customHeight="1">
      <c r="A67" s="4"/>
      <c r="B67" s="851"/>
      <c r="C67" s="156" t="s">
        <v>170</v>
      </c>
      <c r="D67" s="18"/>
      <c r="E67" s="1130">
        <v>5424</v>
      </c>
      <c r="F67" s="1130"/>
      <c r="G67" s="1130">
        <v>5483</v>
      </c>
      <c r="H67" s="1130"/>
      <c r="I67" s="1130">
        <v>5430</v>
      </c>
      <c r="J67" s="1130"/>
      <c r="K67" s="1130">
        <v>5308</v>
      </c>
      <c r="L67" s="1130"/>
      <c r="M67" s="1130">
        <v>5279</v>
      </c>
      <c r="N67" s="1130"/>
      <c r="O67" s="1130">
        <v>5466</v>
      </c>
      <c r="P67" s="1135"/>
      <c r="Q67" s="1131">
        <v>79.08</v>
      </c>
      <c r="R67" s="1135"/>
      <c r="S67" s="1135"/>
      <c r="T67" s="1135"/>
      <c r="U67" s="1135"/>
      <c r="V67" s="1135"/>
      <c r="W67" s="1135"/>
      <c r="X67" s="1135"/>
      <c r="Y67" s="1135"/>
      <c r="Z67" s="1135"/>
      <c r="AA67" s="1135"/>
      <c r="AB67" s="1135"/>
      <c r="AC67" s="97"/>
      <c r="AD67" s="5"/>
      <c r="AE67" s="4"/>
      <c r="AF67" s="4"/>
    </row>
    <row r="68" spans="1:32" s="601" customFormat="1" ht="9" customHeight="1">
      <c r="A68" s="338"/>
      <c r="B68" s="1136"/>
      <c r="C68" s="1646" t="s">
        <v>498</v>
      </c>
      <c r="D68" s="1646"/>
      <c r="E68" s="1646"/>
      <c r="F68" s="1646"/>
      <c r="G68" s="1646"/>
      <c r="H68" s="1646"/>
      <c r="I68" s="1646"/>
      <c r="J68" s="1646"/>
      <c r="K68" s="1646"/>
      <c r="L68" s="1646"/>
      <c r="M68" s="1646"/>
      <c r="N68" s="1646"/>
      <c r="O68" s="1646"/>
      <c r="P68" s="1646"/>
      <c r="Q68" s="1646"/>
      <c r="R68" s="1646"/>
      <c r="S68" s="1646"/>
      <c r="T68" s="1646"/>
      <c r="U68" s="1646"/>
      <c r="V68" s="1646"/>
      <c r="W68" s="1646"/>
      <c r="X68" s="1646"/>
      <c r="Y68" s="1646"/>
      <c r="Z68" s="1646"/>
      <c r="AA68" s="1646"/>
      <c r="AB68" s="1646"/>
      <c r="AC68" s="1646"/>
      <c r="AD68" s="600"/>
      <c r="AE68" s="589"/>
      <c r="AF68" s="338"/>
    </row>
    <row r="69" spans="1:32" ht="10.5" customHeight="1">
      <c r="A69" s="4"/>
      <c r="B69" s="1136"/>
      <c r="C69" s="56" t="s">
        <v>173</v>
      </c>
      <c r="D69" s="18"/>
      <c r="E69" s="99"/>
      <c r="F69" s="99"/>
      <c r="G69" s="99"/>
      <c r="H69" s="99"/>
      <c r="I69" s="99"/>
      <c r="J69" s="99"/>
      <c r="K69" s="99"/>
      <c r="L69" s="99"/>
      <c r="M69" s="992" t="s">
        <v>174</v>
      </c>
      <c r="N69" s="99"/>
      <c r="O69" s="83"/>
      <c r="P69" s="83"/>
      <c r="Q69" s="83"/>
      <c r="R69" s="83"/>
      <c r="S69" s="83"/>
      <c r="T69" s="83"/>
      <c r="U69" s="83"/>
      <c r="V69" s="83"/>
      <c r="W69" s="83"/>
      <c r="X69" s="97"/>
      <c r="Y69" s="83"/>
      <c r="Z69" s="83"/>
      <c r="AA69" s="83"/>
      <c r="AB69" s="83"/>
      <c r="AC69" s="83"/>
      <c r="AD69" s="602"/>
      <c r="AE69" s="5"/>
      <c r="AF69" s="4"/>
    </row>
    <row r="70" spans="1:32" ht="9.75" customHeight="1">
      <c r="A70" s="4"/>
      <c r="B70" s="1137"/>
      <c r="C70" s="603" t="s">
        <v>399</v>
      </c>
      <c r="D70" s="18"/>
      <c r="E70" s="99"/>
      <c r="F70" s="99"/>
      <c r="G70" s="99"/>
      <c r="H70" s="99"/>
      <c r="I70" s="99"/>
      <c r="J70" s="99"/>
      <c r="K70" s="99"/>
      <c r="L70" s="99"/>
      <c r="M70" s="339"/>
      <c r="N70" s="99"/>
      <c r="O70" s="83"/>
      <c r="P70" s="83"/>
      <c r="Q70" s="83"/>
      <c r="R70" s="83"/>
      <c r="S70" s="83"/>
      <c r="T70" s="83"/>
      <c r="U70" s="83"/>
      <c r="V70" s="83"/>
      <c r="W70" s="83"/>
      <c r="X70" s="97"/>
      <c r="Y70" s="83"/>
      <c r="Z70" s="83"/>
      <c r="AA70" s="83"/>
      <c r="AB70" s="83"/>
      <c r="AC70" s="83"/>
      <c r="AD70" s="602"/>
      <c r="AE70" s="5"/>
      <c r="AF70" s="4"/>
    </row>
    <row r="71" spans="1:32" ht="13.5" customHeight="1">
      <c r="A71" s="4"/>
      <c r="B71" s="1181">
        <v>18</v>
      </c>
      <c r="C71" s="1401" t="s">
        <v>516</v>
      </c>
      <c r="D71" s="1401"/>
      <c r="E71" s="1401"/>
      <c r="F71" s="1401"/>
      <c r="G71" s="1401"/>
      <c r="H71" s="8"/>
      <c r="I71" s="8"/>
      <c r="J71" s="8"/>
      <c r="K71" s="8"/>
      <c r="L71" s="8"/>
      <c r="M71" s="8"/>
      <c r="N71" s="8"/>
      <c r="O71" s="8"/>
      <c r="P71" s="8"/>
      <c r="Q71" s="8"/>
      <c r="R71" s="8"/>
      <c r="S71" s="8"/>
      <c r="T71" s="8"/>
      <c r="U71" s="8"/>
      <c r="V71" s="8"/>
      <c r="W71" s="8"/>
      <c r="X71" s="8"/>
      <c r="Y71" s="8"/>
      <c r="Z71" s="8"/>
      <c r="AA71" s="8"/>
      <c r="AB71" s="8"/>
      <c r="AC71" s="8"/>
      <c r="AD71" s="8"/>
      <c r="AE71" s="8"/>
      <c r="AF71" s="8"/>
    </row>
    <row r="72" spans="1:32" ht="13.5" customHeight="1">
      <c r="A72" s="72"/>
      <c r="B72" s="72"/>
      <c r="C72" s="72"/>
      <c r="D72" s="72"/>
      <c r="E72" s="72"/>
      <c r="F72" s="72"/>
      <c r="G72" s="72"/>
      <c r="H72" s="72"/>
      <c r="I72" s="72"/>
      <c r="J72" s="72"/>
      <c r="K72" s="72"/>
      <c r="L72" s="72"/>
      <c r="M72" s="72"/>
      <c r="N72" s="72"/>
      <c r="O72" s="72"/>
      <c r="P72" s="72"/>
      <c r="Q72" s="72"/>
      <c r="R72" s="72"/>
      <c r="S72" s="72"/>
      <c r="T72" s="72"/>
      <c r="V72" s="72"/>
      <c r="W72" s="72"/>
      <c r="X72" s="72"/>
      <c r="Y72" s="72"/>
      <c r="Z72" s="72"/>
      <c r="AA72" s="90"/>
      <c r="AB72" s="72"/>
      <c r="AC72" s="90"/>
      <c r="AD72" s="72"/>
      <c r="AE72" s="72"/>
      <c r="AF72" s="72"/>
    </row>
    <row r="73" spans="1:32">
      <c r="A73" s="72"/>
      <c r="B73" s="72"/>
      <c r="C73" s="72"/>
      <c r="D73" s="72"/>
      <c r="E73" s="604"/>
      <c r="F73" s="604"/>
      <c r="G73" s="604"/>
      <c r="H73" s="604"/>
      <c r="I73" s="604"/>
      <c r="J73" s="604"/>
      <c r="K73" s="604"/>
      <c r="L73" s="604"/>
      <c r="M73" s="604"/>
      <c r="N73" s="604"/>
      <c r="O73" s="604"/>
      <c r="P73" s="604"/>
      <c r="Q73" s="604"/>
      <c r="R73" s="604"/>
      <c r="S73" s="604"/>
      <c r="T73" s="604"/>
      <c r="U73" s="604"/>
      <c r="V73" s="604"/>
      <c r="W73" s="604"/>
      <c r="X73" s="604"/>
      <c r="Y73" s="604"/>
      <c r="Z73" s="604"/>
      <c r="AA73" s="604"/>
      <c r="AB73" s="604"/>
      <c r="AC73" s="604"/>
      <c r="AD73" s="604"/>
      <c r="AE73" s="604"/>
      <c r="AF73" s="604"/>
    </row>
    <row r="74" spans="1:32">
      <c r="A74" s="72"/>
      <c r="B74" s="72"/>
      <c r="C74" s="72"/>
      <c r="D74" s="72"/>
      <c r="E74" s="72"/>
      <c r="F74" s="72"/>
      <c r="G74" s="72" t="s">
        <v>35</v>
      </c>
      <c r="H74" s="72"/>
      <c r="I74" s="72"/>
      <c r="J74" s="72"/>
      <c r="K74" s="72"/>
      <c r="L74" s="72"/>
      <c r="M74" s="72"/>
      <c r="N74" s="72"/>
      <c r="O74" s="72"/>
      <c r="P74" s="72"/>
      <c r="Q74" s="72"/>
      <c r="R74" s="72"/>
      <c r="S74" s="72"/>
      <c r="T74" s="72"/>
      <c r="V74" s="72"/>
      <c r="W74" s="72"/>
      <c r="X74" s="72"/>
      <c r="Y74" s="72"/>
      <c r="Z74" s="72"/>
      <c r="AA74" s="90"/>
      <c r="AB74" s="72"/>
      <c r="AC74" s="90"/>
      <c r="AD74" s="72"/>
      <c r="AE74" s="72"/>
      <c r="AF74" s="72"/>
    </row>
    <row r="75" spans="1:32">
      <c r="A75" s="72"/>
      <c r="B75" s="72"/>
      <c r="C75" s="72"/>
      <c r="D75" s="72"/>
      <c r="E75" s="72"/>
      <c r="F75" s="72"/>
      <c r="G75" s="72"/>
      <c r="H75" s="72"/>
      <c r="I75" s="72"/>
      <c r="J75" s="72"/>
      <c r="K75" s="72"/>
      <c r="L75" s="72"/>
      <c r="M75" s="72"/>
      <c r="N75" s="72"/>
      <c r="O75" s="72"/>
      <c r="P75" s="72"/>
      <c r="Q75" s="72"/>
      <c r="R75" s="72"/>
      <c r="S75" s="72"/>
      <c r="T75" s="72"/>
      <c r="V75" s="72"/>
      <c r="W75" s="72"/>
      <c r="X75" s="72"/>
      <c r="Y75" s="72"/>
      <c r="Z75" s="72"/>
      <c r="AA75" s="90"/>
      <c r="AB75" s="72"/>
      <c r="AC75" s="90"/>
      <c r="AD75" s="72"/>
      <c r="AE75" s="72"/>
      <c r="AF75" s="72"/>
    </row>
    <row r="76" spans="1:32">
      <c r="A76" s="72"/>
      <c r="B76" s="72"/>
      <c r="C76" s="72"/>
      <c r="D76" s="72"/>
      <c r="E76" s="72"/>
      <c r="F76" s="72"/>
      <c r="G76" s="72"/>
      <c r="H76" s="72"/>
      <c r="I76" s="72"/>
      <c r="J76" s="72"/>
      <c r="K76" s="72"/>
      <c r="L76" s="72"/>
      <c r="M76" s="72"/>
      <c r="N76" s="72"/>
      <c r="O76" s="72"/>
      <c r="P76" s="72"/>
      <c r="Q76" s="72"/>
      <c r="R76" s="72"/>
      <c r="S76" s="72"/>
      <c r="T76" s="72"/>
      <c r="V76" s="72"/>
      <c r="W76" s="72"/>
      <c r="X76" s="72"/>
      <c r="Y76" s="72"/>
      <c r="Z76" s="72"/>
      <c r="AA76" s="90"/>
      <c r="AB76" s="72"/>
      <c r="AC76" s="90"/>
      <c r="AD76" s="72"/>
      <c r="AE76" s="72"/>
      <c r="AF76" s="72"/>
    </row>
    <row r="77" spans="1:32">
      <c r="AA77" s="27"/>
      <c r="AC77" s="27"/>
    </row>
    <row r="82" spans="27:31" ht="8.25" customHeight="1"/>
    <row r="84" spans="27:31" ht="9" customHeight="1">
      <c r="AE84" s="9"/>
    </row>
    <row r="85" spans="27:31" ht="8.25" customHeight="1">
      <c r="AA85" s="588"/>
      <c r="AC85" s="588"/>
      <c r="AE85" s="588"/>
    </row>
    <row r="86" spans="27:31" ht="9.75" customHeight="1"/>
  </sheetData>
  <mergeCells count="15">
    <mergeCell ref="W1:AE1"/>
    <mergeCell ref="B2:D2"/>
    <mergeCell ref="C5:D6"/>
    <mergeCell ref="T5:Z5"/>
    <mergeCell ref="AA5:AC5"/>
    <mergeCell ref="E6:O6"/>
    <mergeCell ref="Q6:Q7"/>
    <mergeCell ref="C43:AD43"/>
    <mergeCell ref="C4:AD4"/>
    <mergeCell ref="C68:AC68"/>
    <mergeCell ref="C71:G71"/>
    <mergeCell ref="C44:D45"/>
    <mergeCell ref="E45:O45"/>
    <mergeCell ref="Q45:Q46"/>
    <mergeCell ref="S45:AC45"/>
  </mergeCells>
  <printOptions horizontalCentered="1"/>
  <pageMargins left="0" right="0" top="0.19685039370078741" bottom="0.19685039370078741" header="0" footer="0"/>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sheetPr>
    <tabColor theme="3"/>
  </sheetPr>
  <dimension ref="A1:X78"/>
  <sheetViews>
    <sheetView zoomScale="120" zoomScaleNormal="120" workbookViewId="0"/>
  </sheetViews>
  <sheetFormatPr defaultRowHeight="12.75"/>
  <cols>
    <col min="1" max="1" width="1" style="138" customWidth="1"/>
    <col min="2" max="2" width="2.5703125" style="138" customWidth="1"/>
    <col min="3" max="3" width="1.140625" style="138" customWidth="1"/>
    <col min="4" max="4" width="27.5703125" style="138" customWidth="1"/>
    <col min="5" max="5" width="0.42578125" style="138" customWidth="1"/>
    <col min="6" max="6" width="7.42578125" style="9" customWidth="1"/>
    <col min="7" max="7" width="0.28515625" style="9" customWidth="1"/>
    <col min="8" max="8" width="7.42578125" style="9" customWidth="1"/>
    <col min="9" max="9" width="0.28515625" style="9" customWidth="1"/>
    <col min="10" max="10" width="7.42578125" style="9" customWidth="1"/>
    <col min="11" max="11" width="0.28515625" style="9" customWidth="1"/>
    <col min="12" max="12" width="7.42578125" style="9" customWidth="1"/>
    <col min="13" max="13" width="0.28515625" style="9" customWidth="1"/>
    <col min="14" max="14" width="7.42578125" style="9" customWidth="1"/>
    <col min="15" max="15" width="0.42578125" style="9" customWidth="1"/>
    <col min="16" max="16" width="7.42578125" style="9" customWidth="1"/>
    <col min="17" max="17" width="0.28515625" style="9" customWidth="1"/>
    <col min="18" max="18" width="7.42578125" style="311" customWidth="1"/>
    <col min="19" max="19" width="0.42578125" style="9" customWidth="1"/>
    <col min="20" max="20" width="7.42578125" style="9" customWidth="1"/>
    <col min="21" max="21" width="0.42578125" style="9" customWidth="1"/>
    <col min="22" max="22" width="7.42578125" style="311" customWidth="1"/>
    <col min="23" max="23" width="2.5703125" style="138" customWidth="1"/>
    <col min="24" max="24" width="1" style="138" customWidth="1"/>
    <col min="25" max="16384" width="9.140625" style="138"/>
  </cols>
  <sheetData>
    <row r="1" spans="1:24" ht="13.5" customHeight="1">
      <c r="A1" s="4"/>
      <c r="B1" s="1439" t="s">
        <v>730</v>
      </c>
      <c r="C1" s="1439"/>
      <c r="D1" s="1439"/>
      <c r="E1" s="823"/>
      <c r="F1" s="1139"/>
      <c r="G1" s="1139"/>
      <c r="H1" s="1139"/>
      <c r="I1" s="1139"/>
      <c r="J1" s="1139"/>
      <c r="K1" s="1139"/>
      <c r="L1" s="1139"/>
      <c r="M1" s="1139"/>
      <c r="N1" s="1139"/>
      <c r="O1" s="1139"/>
      <c r="P1" s="1140"/>
      <c r="Q1" s="828"/>
      <c r="R1" s="828"/>
      <c r="S1" s="828"/>
      <c r="T1" s="828"/>
      <c r="U1" s="828"/>
      <c r="V1" s="828"/>
      <c r="W1" s="821"/>
      <c r="X1" s="4"/>
    </row>
    <row r="2" spans="1:24" ht="6" customHeight="1">
      <c r="A2" s="4"/>
      <c r="B2" s="1593"/>
      <c r="C2" s="1593"/>
      <c r="D2" s="1593"/>
      <c r="E2" s="594"/>
      <c r="F2" s="919"/>
      <c r="G2" s="919"/>
      <c r="H2" s="34"/>
      <c r="I2" s="34"/>
      <c r="J2" s="34"/>
      <c r="K2" s="34"/>
      <c r="L2" s="34"/>
      <c r="M2" s="34"/>
      <c r="N2" s="34"/>
      <c r="O2" s="34"/>
      <c r="P2" s="34"/>
      <c r="Q2" s="34"/>
      <c r="R2" s="18"/>
      <c r="S2" s="34"/>
      <c r="T2" s="34"/>
      <c r="U2" s="34"/>
      <c r="V2" s="18"/>
      <c r="W2" s="841"/>
      <c r="X2" s="4"/>
    </row>
    <row r="3" spans="1:24" ht="13.5" customHeight="1" thickBot="1">
      <c r="A3" s="4"/>
      <c r="B3" s="8"/>
      <c r="C3" s="8"/>
      <c r="D3" s="8"/>
      <c r="E3" s="8"/>
      <c r="F3" s="34"/>
      <c r="G3" s="34"/>
      <c r="H3" s="34"/>
      <c r="I3" s="34"/>
      <c r="J3" s="34"/>
      <c r="K3" s="34"/>
      <c r="L3" s="34"/>
      <c r="M3" s="34"/>
      <c r="N3" s="34" t="s">
        <v>35</v>
      </c>
      <c r="O3" s="34"/>
      <c r="P3" s="34"/>
      <c r="Q3" s="34"/>
      <c r="R3" s="590"/>
      <c r="S3" s="34"/>
      <c r="T3" s="34"/>
      <c r="U3" s="34"/>
      <c r="V3" s="590" t="s">
        <v>82</v>
      </c>
      <c r="W3" s="843"/>
      <c r="X3" s="4"/>
    </row>
    <row r="4" spans="1:24" s="12" customFormat="1" ht="13.5" customHeight="1" thickBot="1">
      <c r="A4" s="11"/>
      <c r="B4" s="20"/>
      <c r="C4" s="1661" t="s">
        <v>0</v>
      </c>
      <c r="D4" s="1662"/>
      <c r="E4" s="1662"/>
      <c r="F4" s="1662"/>
      <c r="G4" s="1662"/>
      <c r="H4" s="1662"/>
      <c r="I4" s="1662"/>
      <c r="J4" s="1662"/>
      <c r="K4" s="1662"/>
      <c r="L4" s="1662"/>
      <c r="M4" s="1662"/>
      <c r="N4" s="1662"/>
      <c r="O4" s="1662"/>
      <c r="P4" s="1662"/>
      <c r="Q4" s="1662"/>
      <c r="R4" s="1662"/>
      <c r="S4" s="1662"/>
      <c r="T4" s="1662"/>
      <c r="U4" s="1662"/>
      <c r="V4" s="1663"/>
      <c r="W4" s="843"/>
      <c r="X4" s="4"/>
    </row>
    <row r="5" spans="1:24" ht="4.5" customHeight="1">
      <c r="A5" s="4"/>
      <c r="B5" s="8"/>
      <c r="C5" s="1511" t="s">
        <v>87</v>
      </c>
      <c r="D5" s="1511"/>
      <c r="E5" s="595"/>
      <c r="G5" s="778"/>
      <c r="H5" s="778"/>
      <c r="I5" s="778"/>
      <c r="J5" s="778"/>
      <c r="K5" s="778"/>
      <c r="L5" s="778"/>
      <c r="M5" s="778"/>
      <c r="N5" s="778"/>
      <c r="O5" s="778"/>
      <c r="P5" s="778"/>
      <c r="Q5" s="778"/>
      <c r="R5" s="778"/>
      <c r="S5" s="778"/>
      <c r="T5" s="778"/>
      <c r="U5" s="778"/>
      <c r="V5" s="778"/>
      <c r="W5" s="843"/>
      <c r="X5" s="4"/>
    </row>
    <row r="6" spans="1:24" ht="12" customHeight="1">
      <c r="A6" s="4"/>
      <c r="B6" s="8"/>
      <c r="C6" s="1511"/>
      <c r="D6" s="1511"/>
      <c r="E6" s="595"/>
      <c r="F6" s="1475">
        <v>2012</v>
      </c>
      <c r="G6" s="1475"/>
      <c r="H6" s="1475"/>
      <c r="I6" s="1475"/>
      <c r="J6" s="1475"/>
      <c r="K6" s="1475"/>
      <c r="L6" s="1475"/>
      <c r="M6" s="1475"/>
      <c r="N6" s="1475"/>
      <c r="O6" s="1475"/>
      <c r="P6" s="1475"/>
      <c r="Q6" s="1475"/>
      <c r="R6" s="1475"/>
      <c r="S6" s="1475"/>
      <c r="T6" s="1475"/>
      <c r="U6" s="1475"/>
      <c r="V6" s="1475"/>
      <c r="W6" s="843"/>
      <c r="X6" s="4"/>
    </row>
    <row r="7" spans="1:24" s="12" customFormat="1" ht="12.75" customHeight="1">
      <c r="A7" s="11"/>
      <c r="B7" s="20"/>
      <c r="C7" s="340"/>
      <c r="D7" s="340"/>
      <c r="E7" s="340"/>
      <c r="F7" s="591" t="s">
        <v>127</v>
      </c>
      <c r="G7" s="593"/>
      <c r="H7" s="591" t="s">
        <v>126</v>
      </c>
      <c r="I7" s="593"/>
      <c r="J7" s="591" t="s">
        <v>125</v>
      </c>
      <c r="K7" s="593"/>
      <c r="L7" s="591" t="s">
        <v>124</v>
      </c>
      <c r="M7" s="593"/>
      <c r="N7" s="591" t="s">
        <v>123</v>
      </c>
      <c r="O7" s="593"/>
      <c r="P7" s="591" t="s">
        <v>122</v>
      </c>
      <c r="Q7" s="593"/>
      <c r="R7" s="591" t="s">
        <v>121</v>
      </c>
      <c r="S7" s="593"/>
      <c r="T7" s="591" t="s">
        <v>120</v>
      </c>
      <c r="U7" s="593"/>
      <c r="V7" s="591" t="s">
        <v>119</v>
      </c>
      <c r="W7" s="843"/>
      <c r="X7" s="4"/>
    </row>
    <row r="8" spans="1:24" ht="4.5" customHeight="1">
      <c r="A8" s="4"/>
      <c r="B8" s="8"/>
      <c r="C8" s="595"/>
      <c r="D8" s="595"/>
      <c r="E8" s="595"/>
      <c r="F8" s="307"/>
      <c r="G8" s="307"/>
      <c r="H8" s="307"/>
      <c r="I8" s="307"/>
      <c r="J8" s="307"/>
      <c r="K8" s="307"/>
      <c r="L8" s="307"/>
      <c r="M8" s="307"/>
      <c r="N8" s="307"/>
      <c r="O8" s="307"/>
      <c r="P8" s="307"/>
      <c r="Q8" s="307"/>
      <c r="R8" s="307"/>
      <c r="S8" s="307"/>
      <c r="T8" s="307"/>
      <c r="U8" s="307"/>
      <c r="V8" s="307"/>
      <c r="W8" s="843"/>
      <c r="X8" s="4"/>
    </row>
    <row r="9" spans="1:24" s="64" customFormat="1" ht="15" customHeight="1">
      <c r="A9" s="61"/>
      <c r="B9" s="62"/>
      <c r="C9" s="1651" t="s">
        <v>175</v>
      </c>
      <c r="D9" s="1651"/>
      <c r="E9" s="63"/>
      <c r="F9" s="77"/>
      <c r="G9" s="77"/>
      <c r="H9" s="77"/>
      <c r="I9" s="77"/>
      <c r="J9" s="77"/>
      <c r="K9" s="77"/>
      <c r="L9" s="77"/>
      <c r="M9" s="77"/>
      <c r="N9" s="77"/>
      <c r="O9" s="77"/>
      <c r="P9" s="77"/>
      <c r="Q9" s="77"/>
      <c r="R9" s="77"/>
      <c r="S9" s="77"/>
      <c r="T9" s="77"/>
      <c r="U9" s="77"/>
      <c r="V9" s="77"/>
      <c r="W9" s="843"/>
      <c r="X9" s="4"/>
    </row>
    <row r="10" spans="1:24" ht="15.75" customHeight="1">
      <c r="A10" s="4"/>
      <c r="B10" s="8"/>
      <c r="C10" s="156" t="s">
        <v>176</v>
      </c>
      <c r="D10" s="14"/>
      <c r="E10" s="14"/>
      <c r="F10" s="125">
        <v>281771</v>
      </c>
      <c r="G10" s="125">
        <v>0</v>
      </c>
      <c r="H10" s="125">
        <v>281177</v>
      </c>
      <c r="I10" s="125">
        <v>0</v>
      </c>
      <c r="J10" s="125">
        <v>281244</v>
      </c>
      <c r="K10" s="125">
        <v>0</v>
      </c>
      <c r="L10" s="125">
        <v>280945</v>
      </c>
      <c r="M10" s="125">
        <v>0</v>
      </c>
      <c r="N10" s="125">
        <v>280875</v>
      </c>
      <c r="O10" s="125">
        <v>0</v>
      </c>
      <c r="P10" s="125">
        <v>280068</v>
      </c>
      <c r="Q10" s="125">
        <v>0</v>
      </c>
      <c r="R10" s="125">
        <v>279460</v>
      </c>
      <c r="S10" s="125">
        <v>0</v>
      </c>
      <c r="T10" s="125">
        <v>279275</v>
      </c>
      <c r="U10" s="125">
        <v>0</v>
      </c>
      <c r="V10" s="125">
        <v>278931</v>
      </c>
      <c r="W10" s="843"/>
      <c r="X10" s="4">
        <v>321630</v>
      </c>
    </row>
    <row r="11" spans="1:24" ht="13.5" customHeight="1">
      <c r="A11" s="4"/>
      <c r="B11" s="8"/>
      <c r="C11" s="156"/>
      <c r="D11" s="308" t="s">
        <v>81</v>
      </c>
      <c r="E11" s="18"/>
      <c r="F11" s="126">
        <v>143000</v>
      </c>
      <c r="G11" s="126"/>
      <c r="H11" s="126">
        <v>142815</v>
      </c>
      <c r="I11" s="126"/>
      <c r="J11" s="126">
        <v>142959</v>
      </c>
      <c r="K11" s="126"/>
      <c r="L11" s="605">
        <v>142900</v>
      </c>
      <c r="M11" s="126"/>
      <c r="N11" s="605">
        <v>142937</v>
      </c>
      <c r="O11" s="126"/>
      <c r="P11" s="605">
        <v>142757</v>
      </c>
      <c r="Q11" s="126"/>
      <c r="R11" s="605">
        <v>142570</v>
      </c>
      <c r="S11" s="126"/>
      <c r="T11" s="605">
        <v>142668</v>
      </c>
      <c r="U11" s="126"/>
      <c r="V11" s="605">
        <v>142674</v>
      </c>
      <c r="W11" s="843"/>
      <c r="X11" s="4"/>
    </row>
    <row r="12" spans="1:24" ht="13.5" customHeight="1">
      <c r="A12" s="4"/>
      <c r="B12" s="8"/>
      <c r="C12" s="156"/>
      <c r="D12" s="308" t="s">
        <v>80</v>
      </c>
      <c r="E12" s="18"/>
      <c r="F12" s="126">
        <v>138771</v>
      </c>
      <c r="G12" s="126"/>
      <c r="H12" s="126">
        <v>138362</v>
      </c>
      <c r="I12" s="126"/>
      <c r="J12" s="126">
        <v>138285</v>
      </c>
      <c r="K12" s="126"/>
      <c r="L12" s="605">
        <v>138045</v>
      </c>
      <c r="M12" s="126"/>
      <c r="N12" s="605">
        <v>137938</v>
      </c>
      <c r="O12" s="126"/>
      <c r="P12" s="605">
        <v>137311</v>
      </c>
      <c r="Q12" s="126"/>
      <c r="R12" s="605">
        <v>136890</v>
      </c>
      <c r="S12" s="126"/>
      <c r="T12" s="605">
        <v>136607</v>
      </c>
      <c r="U12" s="126"/>
      <c r="V12" s="605">
        <v>136257</v>
      </c>
      <c r="W12" s="843"/>
      <c r="X12" s="4"/>
    </row>
    <row r="13" spans="1:24" ht="15" customHeight="1">
      <c r="A13" s="4"/>
      <c r="B13" s="8"/>
      <c r="C13" s="156" t="s">
        <v>177</v>
      </c>
      <c r="D13" s="14"/>
      <c r="E13" s="14"/>
      <c r="F13" s="125">
        <v>1962778</v>
      </c>
      <c r="G13" s="125">
        <v>0</v>
      </c>
      <c r="H13" s="125">
        <v>1965136</v>
      </c>
      <c r="I13" s="125">
        <v>0</v>
      </c>
      <c r="J13" s="125">
        <v>1969904</v>
      </c>
      <c r="K13" s="125"/>
      <c r="L13" s="125">
        <v>1972845</v>
      </c>
      <c r="M13" s="125"/>
      <c r="N13" s="125">
        <v>1976872</v>
      </c>
      <c r="O13" s="125">
        <v>1043840</v>
      </c>
      <c r="P13" s="125">
        <v>1979059</v>
      </c>
      <c r="Q13" s="125">
        <v>1043840</v>
      </c>
      <c r="R13" s="125">
        <v>1981968</v>
      </c>
      <c r="S13" s="125">
        <v>1043840</v>
      </c>
      <c r="T13" s="125">
        <v>1986232</v>
      </c>
      <c r="U13" s="125">
        <v>1043840</v>
      </c>
      <c r="V13" s="125">
        <v>1989256</v>
      </c>
      <c r="W13" s="843"/>
      <c r="X13" s="4"/>
    </row>
    <row r="14" spans="1:24" ht="13.5" customHeight="1">
      <c r="A14" s="4"/>
      <c r="B14" s="8"/>
      <c r="C14" s="156"/>
      <c r="D14" s="308" t="s">
        <v>81</v>
      </c>
      <c r="E14" s="18"/>
      <c r="F14" s="126">
        <v>925249</v>
      </c>
      <c r="G14" s="126"/>
      <c r="H14" s="126">
        <v>926778</v>
      </c>
      <c r="I14" s="126"/>
      <c r="J14" s="126">
        <v>929469</v>
      </c>
      <c r="K14" s="126"/>
      <c r="L14" s="126">
        <v>930935</v>
      </c>
      <c r="M14" s="126"/>
      <c r="N14" s="126">
        <v>933032</v>
      </c>
      <c r="O14" s="126"/>
      <c r="P14" s="126">
        <v>934046</v>
      </c>
      <c r="Q14" s="126"/>
      <c r="R14" s="126">
        <v>935124</v>
      </c>
      <c r="S14" s="126"/>
      <c r="T14" s="126">
        <v>937057</v>
      </c>
      <c r="U14" s="126"/>
      <c r="V14" s="126">
        <v>938255</v>
      </c>
      <c r="W14" s="843"/>
      <c r="X14" s="4"/>
    </row>
    <row r="15" spans="1:24" ht="13.5" customHeight="1">
      <c r="A15" s="4"/>
      <c r="B15" s="8"/>
      <c r="C15" s="156"/>
      <c r="D15" s="308" t="s">
        <v>80</v>
      </c>
      <c r="E15" s="18"/>
      <c r="F15" s="126">
        <v>1037529</v>
      </c>
      <c r="G15" s="126"/>
      <c r="H15" s="126">
        <v>1038358</v>
      </c>
      <c r="I15" s="126"/>
      <c r="J15" s="126">
        <v>1040435</v>
      </c>
      <c r="K15" s="126"/>
      <c r="L15" s="126">
        <v>1041910</v>
      </c>
      <c r="M15" s="126"/>
      <c r="N15" s="126">
        <v>1043840</v>
      </c>
      <c r="O15" s="126">
        <v>1043840</v>
      </c>
      <c r="P15" s="126">
        <v>1045013</v>
      </c>
      <c r="Q15" s="126">
        <v>1043840</v>
      </c>
      <c r="R15" s="126">
        <v>1046844</v>
      </c>
      <c r="S15" s="126">
        <v>1043840</v>
      </c>
      <c r="T15" s="126">
        <v>1049175</v>
      </c>
      <c r="U15" s="126">
        <v>1043840</v>
      </c>
      <c r="V15" s="126">
        <v>1051001</v>
      </c>
      <c r="W15" s="843"/>
      <c r="X15" s="4"/>
    </row>
    <row r="16" spans="1:24" ht="15" customHeight="1">
      <c r="A16" s="4"/>
      <c r="B16" s="8"/>
      <c r="C16" s="156" t="s">
        <v>178</v>
      </c>
      <c r="D16" s="14"/>
      <c r="E16" s="14"/>
      <c r="F16" s="127">
        <v>706484</v>
      </c>
      <c r="G16" s="127">
        <v>0</v>
      </c>
      <c r="H16" s="127">
        <v>707001</v>
      </c>
      <c r="I16" s="127">
        <v>0</v>
      </c>
      <c r="J16" s="127">
        <v>708810</v>
      </c>
      <c r="K16" s="127">
        <v>0</v>
      </c>
      <c r="L16" s="127">
        <v>710492</v>
      </c>
      <c r="M16" s="127">
        <v>0</v>
      </c>
      <c r="N16" s="127">
        <v>710713</v>
      </c>
      <c r="O16" s="127">
        <v>0</v>
      </c>
      <c r="P16" s="127">
        <v>705220</v>
      </c>
      <c r="Q16" s="127">
        <v>0</v>
      </c>
      <c r="R16" s="127">
        <v>706288</v>
      </c>
      <c r="S16" s="127">
        <v>0</v>
      </c>
      <c r="T16" s="127">
        <v>709008</v>
      </c>
      <c r="U16" s="127">
        <v>0</v>
      </c>
      <c r="V16" s="127">
        <v>710189</v>
      </c>
      <c r="W16" s="843"/>
      <c r="X16" s="4"/>
    </row>
    <row r="17" spans="1:24" ht="13.5" customHeight="1">
      <c r="A17" s="4"/>
      <c r="B17" s="8"/>
      <c r="C17" s="156"/>
      <c r="D17" s="308" t="s">
        <v>81</v>
      </c>
      <c r="E17" s="18"/>
      <c r="F17" s="128">
        <v>129716</v>
      </c>
      <c r="G17" s="128"/>
      <c r="H17" s="128">
        <v>129890</v>
      </c>
      <c r="I17" s="128"/>
      <c r="J17" s="128">
        <v>130561</v>
      </c>
      <c r="K17" s="128"/>
      <c r="L17" s="128">
        <v>130993</v>
      </c>
      <c r="M17" s="128"/>
      <c r="N17" s="128">
        <v>131243</v>
      </c>
      <c r="O17" s="128"/>
      <c r="P17" s="128">
        <v>128714</v>
      </c>
      <c r="Q17" s="128"/>
      <c r="R17" s="128">
        <v>129060</v>
      </c>
      <c r="S17" s="128"/>
      <c r="T17" s="128">
        <v>129913</v>
      </c>
      <c r="U17" s="128"/>
      <c r="V17" s="128">
        <v>130243</v>
      </c>
      <c r="W17" s="843"/>
      <c r="X17" s="4"/>
    </row>
    <row r="18" spans="1:24" ht="13.5" customHeight="1">
      <c r="A18" s="4"/>
      <c r="B18" s="8"/>
      <c r="C18" s="156"/>
      <c r="D18" s="308" t="s">
        <v>80</v>
      </c>
      <c r="E18" s="18"/>
      <c r="F18" s="128">
        <v>576768</v>
      </c>
      <c r="G18" s="128"/>
      <c r="H18" s="128">
        <v>577111</v>
      </c>
      <c r="I18" s="128"/>
      <c r="J18" s="128">
        <v>578249</v>
      </c>
      <c r="K18" s="128"/>
      <c r="L18" s="128">
        <v>579499</v>
      </c>
      <c r="M18" s="128"/>
      <c r="N18" s="128">
        <v>579470</v>
      </c>
      <c r="O18" s="128"/>
      <c r="P18" s="128">
        <v>576506</v>
      </c>
      <c r="Q18" s="128"/>
      <c r="R18" s="128">
        <v>577228</v>
      </c>
      <c r="S18" s="128"/>
      <c r="T18" s="128">
        <v>579095</v>
      </c>
      <c r="U18" s="128"/>
      <c r="V18" s="128">
        <v>579946</v>
      </c>
      <c r="W18" s="843"/>
      <c r="X18" s="4"/>
    </row>
    <row r="19" spans="1:24" ht="4.5" customHeight="1">
      <c r="A19" s="4"/>
      <c r="B19" s="8"/>
      <c r="C19" s="156"/>
      <c r="D19" s="18"/>
      <c r="E19" s="18"/>
      <c r="F19" s="128"/>
      <c r="G19" s="128"/>
      <c r="H19" s="128"/>
      <c r="I19" s="128"/>
      <c r="J19" s="128"/>
      <c r="K19" s="128"/>
      <c r="L19" s="128"/>
      <c r="M19" s="128"/>
      <c r="N19" s="128"/>
      <c r="O19" s="128"/>
      <c r="P19" s="128"/>
      <c r="Q19" s="128"/>
      <c r="R19" s="128"/>
      <c r="S19" s="128"/>
      <c r="T19" s="128"/>
      <c r="U19" s="128"/>
      <c r="V19" s="128"/>
      <c r="W19" s="843"/>
      <c r="X19" s="4"/>
    </row>
    <row r="20" spans="1:24" s="64" customFormat="1" ht="23.25" customHeight="1">
      <c r="A20" s="61"/>
      <c r="B20" s="62"/>
      <c r="C20" s="1657" t="s">
        <v>179</v>
      </c>
      <c r="D20" s="1657"/>
      <c r="E20" s="1007"/>
      <c r="F20" s="1144">
        <v>174590</v>
      </c>
      <c r="G20" s="1144"/>
      <c r="H20" s="1144">
        <v>175443</v>
      </c>
      <c r="I20" s="1144"/>
      <c r="J20" s="1144">
        <v>177096</v>
      </c>
      <c r="K20" s="1144"/>
      <c r="L20" s="1144">
        <v>176738</v>
      </c>
      <c r="M20" s="1144"/>
      <c r="N20" s="1144">
        <v>176794</v>
      </c>
      <c r="O20" s="1144"/>
      <c r="P20" s="1144">
        <v>175631</v>
      </c>
      <c r="Q20" s="1144"/>
      <c r="R20" s="1144">
        <v>174378</v>
      </c>
      <c r="S20" s="1144"/>
      <c r="T20" s="1144">
        <v>173485</v>
      </c>
      <c r="U20" s="1144"/>
      <c r="V20" s="1144">
        <v>172068</v>
      </c>
      <c r="W20" s="843"/>
      <c r="X20" s="4"/>
    </row>
    <row r="21" spans="1:24" ht="12.75" customHeight="1">
      <c r="A21" s="4"/>
      <c r="B21" s="8"/>
      <c r="C21" s="1658" t="s">
        <v>499</v>
      </c>
      <c r="D21" s="1658"/>
      <c r="E21" s="1658"/>
      <c r="F21" s="1658"/>
      <c r="G21" s="1658"/>
      <c r="H21" s="1658"/>
      <c r="I21" s="1658"/>
      <c r="J21" s="1658"/>
      <c r="K21" s="1658"/>
      <c r="L21" s="1658"/>
      <c r="M21" s="1658"/>
      <c r="N21" s="1658"/>
      <c r="O21" s="1658"/>
      <c r="P21" s="1658"/>
      <c r="Q21" s="1658"/>
      <c r="R21" s="1658"/>
      <c r="S21" s="1658"/>
      <c r="T21" s="1658"/>
      <c r="U21" s="1658"/>
      <c r="V21" s="1658"/>
      <c r="W21" s="843"/>
      <c r="X21" s="129"/>
    </row>
    <row r="22" spans="1:24" ht="8.25" customHeight="1" thickBot="1">
      <c r="A22" s="4"/>
      <c r="B22" s="8"/>
      <c r="C22" s="809"/>
      <c r="D22" s="809"/>
      <c r="E22" s="809"/>
      <c r="F22" s="809"/>
      <c r="G22" s="809"/>
      <c r="H22" s="809"/>
      <c r="I22" s="809"/>
      <c r="J22" s="809"/>
      <c r="K22" s="809"/>
      <c r="L22" s="809"/>
      <c r="M22" s="809"/>
      <c r="N22" s="809"/>
      <c r="O22" s="809"/>
      <c r="P22" s="809"/>
      <c r="Q22" s="809"/>
      <c r="R22" s="809"/>
      <c r="S22" s="809"/>
      <c r="T22" s="809"/>
      <c r="U22" s="809"/>
      <c r="V22" s="809"/>
      <c r="W22" s="843"/>
      <c r="X22" s="129"/>
    </row>
    <row r="23" spans="1:24" ht="15" customHeight="1" thickBot="1">
      <c r="A23" s="4"/>
      <c r="B23" s="8"/>
      <c r="C23" s="1643" t="s">
        <v>671</v>
      </c>
      <c r="D23" s="1644"/>
      <c r="E23" s="1644"/>
      <c r="F23" s="1644"/>
      <c r="G23" s="1644"/>
      <c r="H23" s="1644"/>
      <c r="I23" s="1644"/>
      <c r="J23" s="1644"/>
      <c r="K23" s="1644"/>
      <c r="L23" s="1644"/>
      <c r="M23" s="1644"/>
      <c r="N23" s="1644"/>
      <c r="O23" s="1644"/>
      <c r="P23" s="1644"/>
      <c r="Q23" s="1644"/>
      <c r="R23" s="1644"/>
      <c r="S23" s="1644"/>
      <c r="T23" s="1644"/>
      <c r="U23" s="1644"/>
      <c r="V23" s="1645"/>
      <c r="W23" s="843"/>
      <c r="X23" s="4"/>
    </row>
    <row r="24" spans="1:24" ht="9.75" customHeight="1">
      <c r="A24" s="4"/>
      <c r="B24" s="8"/>
      <c r="C24" s="130" t="s">
        <v>87</v>
      </c>
      <c r="D24" s="18"/>
      <c r="E24" s="18"/>
      <c r="F24" s="94"/>
      <c r="G24" s="94"/>
      <c r="H24" s="94"/>
      <c r="I24" s="94"/>
      <c r="J24" s="94"/>
      <c r="K24" s="94"/>
      <c r="L24" s="94"/>
      <c r="M24" s="94"/>
      <c r="N24" s="94"/>
      <c r="O24" s="94"/>
      <c r="P24" s="94"/>
      <c r="Q24" s="94"/>
      <c r="R24" s="94"/>
      <c r="S24" s="94"/>
      <c r="T24" s="94"/>
      <c r="U24" s="94"/>
      <c r="V24" s="94"/>
      <c r="W24" s="843"/>
      <c r="X24" s="4"/>
    </row>
    <row r="25" spans="1:24" ht="15" customHeight="1">
      <c r="A25" s="4"/>
      <c r="B25" s="8"/>
      <c r="C25" s="1651" t="s">
        <v>180</v>
      </c>
      <c r="D25" s="1651"/>
      <c r="E25" s="63"/>
      <c r="F25" s="77"/>
      <c r="G25" s="77"/>
      <c r="H25" s="77"/>
      <c r="I25" s="77"/>
      <c r="J25" s="77"/>
      <c r="K25" s="77"/>
      <c r="L25" s="77"/>
      <c r="M25" s="77"/>
      <c r="N25" s="77"/>
      <c r="O25" s="77"/>
      <c r="P25" s="77"/>
      <c r="Q25" s="77"/>
      <c r="R25" s="77"/>
      <c r="S25" s="77"/>
      <c r="T25" s="77"/>
      <c r="U25" s="77"/>
      <c r="V25" s="77"/>
      <c r="W25" s="843"/>
      <c r="X25" s="4"/>
    </row>
    <row r="26" spans="1:24" s="12" customFormat="1" ht="15" customHeight="1">
      <c r="A26" s="11"/>
      <c r="B26" s="20"/>
      <c r="C26" s="131" t="s">
        <v>181</v>
      </c>
      <c r="D26" s="309"/>
      <c r="E26" s="309"/>
      <c r="F26" s="132">
        <v>1190784</v>
      </c>
      <c r="G26" s="132"/>
      <c r="H26" s="132">
        <v>1195917</v>
      </c>
      <c r="I26" s="132"/>
      <c r="J26" s="132">
        <v>1201867</v>
      </c>
      <c r="K26" s="132"/>
      <c r="L26" s="132">
        <v>1208508</v>
      </c>
      <c r="M26" s="132"/>
      <c r="N26" s="132">
        <v>1211950</v>
      </c>
      <c r="O26" s="132"/>
      <c r="P26" s="132">
        <v>1165181</v>
      </c>
      <c r="Q26" s="132"/>
      <c r="R26" s="132">
        <v>1170810</v>
      </c>
      <c r="S26" s="132"/>
      <c r="T26" s="132">
        <v>1174321</v>
      </c>
      <c r="U26" s="132"/>
      <c r="V26" s="132">
        <v>1175476</v>
      </c>
      <c r="W26" s="843"/>
      <c r="X26" s="11"/>
    </row>
    <row r="27" spans="1:24" ht="15" customHeight="1">
      <c r="A27" s="4"/>
      <c r="B27" s="8"/>
      <c r="C27" s="1659" t="s">
        <v>182</v>
      </c>
      <c r="D27" s="1659"/>
      <c r="E27" s="18"/>
      <c r="F27" s="126">
        <v>73754</v>
      </c>
      <c r="G27" s="132"/>
      <c r="H27" s="126">
        <v>74345</v>
      </c>
      <c r="I27" s="132"/>
      <c r="J27" s="126">
        <v>74909</v>
      </c>
      <c r="K27" s="132"/>
      <c r="L27" s="126">
        <v>75278</v>
      </c>
      <c r="M27" s="132"/>
      <c r="N27" s="126">
        <v>75473</v>
      </c>
      <c r="O27" s="132"/>
      <c r="P27" s="126">
        <v>75794</v>
      </c>
      <c r="Q27" s="132"/>
      <c r="R27" s="126">
        <v>76262</v>
      </c>
      <c r="S27" s="132"/>
      <c r="T27" s="126">
        <v>76849</v>
      </c>
      <c r="U27" s="132"/>
      <c r="V27" s="126">
        <v>76763</v>
      </c>
      <c r="W27" s="1141"/>
      <c r="X27" s="4"/>
    </row>
    <row r="28" spans="1:24" ht="15" customHeight="1">
      <c r="A28" s="4"/>
      <c r="B28" s="8"/>
      <c r="C28" s="1659" t="s">
        <v>183</v>
      </c>
      <c r="D28" s="1659"/>
      <c r="E28" s="18"/>
      <c r="F28" s="126">
        <v>6076</v>
      </c>
      <c r="G28" s="132"/>
      <c r="H28" s="126">
        <v>6737</v>
      </c>
      <c r="I28" s="132"/>
      <c r="J28" s="126">
        <v>6868</v>
      </c>
      <c r="K28" s="132"/>
      <c r="L28" s="126">
        <v>6085</v>
      </c>
      <c r="M28" s="132"/>
      <c r="N28" s="126">
        <v>2601</v>
      </c>
      <c r="O28" s="132"/>
      <c r="P28" s="126">
        <v>1816</v>
      </c>
      <c r="Q28" s="132"/>
      <c r="R28" s="126">
        <v>2000</v>
      </c>
      <c r="S28" s="132"/>
      <c r="T28" s="126">
        <v>2146</v>
      </c>
      <c r="U28" s="132"/>
      <c r="V28" s="126">
        <v>2856</v>
      </c>
      <c r="W28" s="843"/>
      <c r="X28" s="72"/>
    </row>
    <row r="29" spans="1:24" ht="15" customHeight="1">
      <c r="A29" s="4"/>
      <c r="B29" s="8"/>
      <c r="C29" s="1659" t="s">
        <v>184</v>
      </c>
      <c r="D29" s="1659"/>
      <c r="E29" s="18"/>
      <c r="F29" s="132">
        <v>12686</v>
      </c>
      <c r="G29" s="132"/>
      <c r="H29" s="132">
        <v>12706</v>
      </c>
      <c r="I29" s="132"/>
      <c r="J29" s="132">
        <v>12744</v>
      </c>
      <c r="K29" s="132"/>
      <c r="L29" s="132">
        <v>12793</v>
      </c>
      <c r="M29" s="132"/>
      <c r="N29" s="132">
        <v>12813</v>
      </c>
      <c r="O29" s="132"/>
      <c r="P29" s="132">
        <v>12880</v>
      </c>
      <c r="Q29" s="132"/>
      <c r="R29" s="132">
        <v>12891</v>
      </c>
      <c r="S29" s="132"/>
      <c r="T29" s="132">
        <v>12909</v>
      </c>
      <c r="U29" s="132"/>
      <c r="V29" s="132">
        <v>12884</v>
      </c>
      <c r="W29" s="843"/>
      <c r="X29" s="4"/>
    </row>
    <row r="30" spans="1:24" ht="15" customHeight="1">
      <c r="A30" s="4"/>
      <c r="B30" s="8"/>
      <c r="C30" s="1659" t="s">
        <v>185</v>
      </c>
      <c r="D30" s="1659"/>
      <c r="E30" s="18"/>
      <c r="F30" s="126">
        <v>12432</v>
      </c>
      <c r="G30" s="132"/>
      <c r="H30" s="126">
        <v>12447</v>
      </c>
      <c r="I30" s="132"/>
      <c r="J30" s="126">
        <v>12463</v>
      </c>
      <c r="K30" s="132"/>
      <c r="L30" s="126">
        <v>12474</v>
      </c>
      <c r="M30" s="132"/>
      <c r="N30" s="126">
        <v>12460</v>
      </c>
      <c r="O30" s="132"/>
      <c r="P30" s="126">
        <v>12492</v>
      </c>
      <c r="Q30" s="132">
        <v>12404</v>
      </c>
      <c r="R30" s="126">
        <v>12469</v>
      </c>
      <c r="S30" s="132">
        <v>12312</v>
      </c>
      <c r="T30" s="126">
        <v>12404</v>
      </c>
      <c r="U30" s="132">
        <v>12312</v>
      </c>
      <c r="V30" s="126">
        <v>12314</v>
      </c>
      <c r="W30" s="843"/>
      <c r="X30" s="4"/>
    </row>
    <row r="31" spans="1:24" s="310" customFormat="1" ht="14.25" customHeight="1">
      <c r="A31" s="429"/>
      <c r="B31" s="341"/>
      <c r="C31" s="1660" t="s">
        <v>500</v>
      </c>
      <c r="D31" s="1660"/>
      <c r="E31" s="1660"/>
      <c r="F31" s="1660"/>
      <c r="G31" s="1660"/>
      <c r="H31" s="1660"/>
      <c r="I31" s="1660"/>
      <c r="J31" s="1660"/>
      <c r="K31" s="1660"/>
      <c r="L31" s="1660"/>
      <c r="M31" s="1660"/>
      <c r="N31" s="1660"/>
      <c r="O31" s="1660"/>
      <c r="P31" s="1660"/>
      <c r="Q31" s="1660"/>
      <c r="R31" s="1660"/>
      <c r="S31" s="1660"/>
      <c r="T31" s="1660"/>
      <c r="U31" s="1660"/>
      <c r="V31" s="1660"/>
      <c r="W31" s="1142"/>
      <c r="X31" s="342"/>
    </row>
    <row r="32" spans="1:24" ht="8.25" customHeight="1" thickBot="1">
      <c r="A32" s="4"/>
      <c r="B32" s="8"/>
      <c r="C32" s="8"/>
      <c r="D32" s="8"/>
      <c r="E32" s="8"/>
      <c r="F32" s="34"/>
      <c r="G32" s="34"/>
      <c r="H32" s="34"/>
      <c r="I32" s="34"/>
      <c r="J32" s="34"/>
      <c r="K32" s="34"/>
      <c r="L32" s="34"/>
      <c r="M32" s="34"/>
      <c r="N32" s="34"/>
      <c r="O32" s="34"/>
      <c r="P32" s="34"/>
      <c r="Q32" s="34"/>
      <c r="R32" s="18"/>
      <c r="S32" s="34"/>
      <c r="T32" s="34"/>
      <c r="U32" s="34"/>
      <c r="V32" s="18"/>
      <c r="W32" s="843"/>
      <c r="X32" s="343"/>
    </row>
    <row r="33" spans="1:24" ht="13.5" customHeight="1" thickBot="1">
      <c r="A33" s="4"/>
      <c r="B33" s="8"/>
      <c r="C33" s="1643" t="s">
        <v>1</v>
      </c>
      <c r="D33" s="1644"/>
      <c r="E33" s="1644"/>
      <c r="F33" s="1644"/>
      <c r="G33" s="1644"/>
      <c r="H33" s="1644"/>
      <c r="I33" s="1644"/>
      <c r="J33" s="1644"/>
      <c r="K33" s="1644"/>
      <c r="L33" s="1644"/>
      <c r="M33" s="1644"/>
      <c r="N33" s="1644"/>
      <c r="O33" s="1644"/>
      <c r="P33" s="1644"/>
      <c r="Q33" s="1644"/>
      <c r="R33" s="1644"/>
      <c r="S33" s="1644"/>
      <c r="T33" s="1644"/>
      <c r="U33" s="1644"/>
      <c r="V33" s="1645"/>
      <c r="W33" s="843"/>
      <c r="X33" s="4"/>
    </row>
    <row r="34" spans="1:24" ht="9.75" customHeight="1">
      <c r="A34" s="4"/>
      <c r="B34" s="8"/>
      <c r="C34" s="130" t="s">
        <v>87</v>
      </c>
      <c r="D34" s="18"/>
      <c r="E34" s="595"/>
      <c r="F34" s="307"/>
      <c r="G34" s="307"/>
      <c r="H34" s="307"/>
      <c r="I34" s="307"/>
      <c r="J34" s="307"/>
      <c r="K34" s="344"/>
      <c r="L34" s="307"/>
      <c r="M34" s="307"/>
      <c r="N34" s="307"/>
      <c r="O34" s="307"/>
      <c r="P34" s="307"/>
      <c r="Q34" s="307"/>
      <c r="R34" s="307"/>
      <c r="S34" s="307"/>
      <c r="T34" s="307"/>
      <c r="U34" s="307"/>
      <c r="V34" s="307"/>
      <c r="W34" s="843"/>
      <c r="X34" s="4"/>
    </row>
    <row r="35" spans="1:24" ht="15" customHeight="1">
      <c r="A35" s="4"/>
      <c r="B35" s="8"/>
      <c r="C35" s="1654" t="s">
        <v>186</v>
      </c>
      <c r="D35" s="1654"/>
      <c r="E35" s="1145"/>
      <c r="F35" s="1146">
        <v>20376</v>
      </c>
      <c r="G35" s="1146"/>
      <c r="H35" s="1146">
        <v>19928</v>
      </c>
      <c r="I35" s="1146"/>
      <c r="J35" s="1146">
        <v>19540</v>
      </c>
      <c r="K35" s="1146"/>
      <c r="L35" s="1146">
        <v>21827</v>
      </c>
      <c r="M35" s="1146"/>
      <c r="N35" s="1146">
        <v>19607</v>
      </c>
      <c r="O35" s="1146">
        <v>0</v>
      </c>
      <c r="P35" s="1146">
        <v>26317</v>
      </c>
      <c r="Q35" s="1146">
        <v>0</v>
      </c>
      <c r="R35" s="1146">
        <v>30180</v>
      </c>
      <c r="S35" s="1146">
        <v>0</v>
      </c>
      <c r="T35" s="1146">
        <v>28410</v>
      </c>
      <c r="U35" s="1146">
        <v>0</v>
      </c>
      <c r="V35" s="1146">
        <v>20125</v>
      </c>
      <c r="W35" s="1147"/>
      <c r="X35" s="4"/>
    </row>
    <row r="36" spans="1:24" ht="16.5" customHeight="1">
      <c r="A36" s="4"/>
      <c r="B36" s="8"/>
      <c r="C36" s="1649" t="s">
        <v>187</v>
      </c>
      <c r="D36" s="1649"/>
      <c r="E36" s="606"/>
      <c r="F36" s="345">
        <v>17673</v>
      </c>
      <c r="G36" s="345"/>
      <c r="H36" s="345">
        <v>16877</v>
      </c>
      <c r="I36" s="345"/>
      <c r="J36" s="345">
        <v>17165</v>
      </c>
      <c r="K36" s="345"/>
      <c r="L36" s="345">
        <v>19431</v>
      </c>
      <c r="M36" s="345"/>
      <c r="N36" s="345">
        <v>17745</v>
      </c>
      <c r="O36" s="345"/>
      <c r="P36" s="345">
        <v>24787</v>
      </c>
      <c r="Q36" s="345"/>
      <c r="R36" s="345">
        <v>28320</v>
      </c>
      <c r="S36" s="345"/>
      <c r="T36" s="345">
        <v>25686</v>
      </c>
      <c r="U36" s="345"/>
      <c r="V36" s="345">
        <v>18087</v>
      </c>
      <c r="W36" s="843"/>
      <c r="X36" s="4"/>
    </row>
    <row r="37" spans="1:24" ht="24" customHeight="1">
      <c r="A37" s="4"/>
      <c r="B37" s="8"/>
      <c r="C37" s="1649" t="s">
        <v>188</v>
      </c>
      <c r="D37" s="1649"/>
      <c r="E37" s="606"/>
      <c r="F37" s="345">
        <v>2703</v>
      </c>
      <c r="G37" s="345"/>
      <c r="H37" s="345">
        <v>3051</v>
      </c>
      <c r="I37" s="345"/>
      <c r="J37" s="345">
        <v>2375</v>
      </c>
      <c r="K37" s="345"/>
      <c r="L37" s="345">
        <v>2396</v>
      </c>
      <c r="M37" s="345"/>
      <c r="N37" s="345">
        <v>1862</v>
      </c>
      <c r="O37" s="345"/>
      <c r="P37" s="345">
        <v>1530</v>
      </c>
      <c r="Q37" s="345"/>
      <c r="R37" s="345">
        <v>1860</v>
      </c>
      <c r="S37" s="345"/>
      <c r="T37" s="345">
        <v>2724</v>
      </c>
      <c r="U37" s="345"/>
      <c r="V37" s="345">
        <v>2038</v>
      </c>
      <c r="W37" s="843"/>
      <c r="X37" s="4"/>
    </row>
    <row r="38" spans="1:24" ht="9.75" customHeight="1">
      <c r="A38" s="4"/>
      <c r="B38" s="8"/>
      <c r="C38" s="1656" t="s">
        <v>501</v>
      </c>
      <c r="D38" s="1656"/>
      <c r="E38" s="1656"/>
      <c r="F38" s="1656"/>
      <c r="G38" s="1656"/>
      <c r="H38" s="1656"/>
      <c r="I38" s="1656"/>
      <c r="J38" s="1656"/>
      <c r="K38" s="1656"/>
      <c r="L38" s="1656"/>
      <c r="M38" s="1656"/>
      <c r="N38" s="1656"/>
      <c r="O38" s="1656"/>
      <c r="P38" s="1656"/>
      <c r="Q38" s="1656"/>
      <c r="R38" s="1656"/>
      <c r="S38" s="1656"/>
      <c r="T38" s="1656"/>
      <c r="U38" s="1656"/>
      <c r="V38" s="1656"/>
      <c r="W38" s="843"/>
      <c r="X38" s="4"/>
    </row>
    <row r="39" spans="1:24" s="347" customFormat="1" ht="15" customHeight="1">
      <c r="A39" s="336"/>
      <c r="B39" s="346"/>
      <c r="C39" s="1654" t="s">
        <v>660</v>
      </c>
      <c r="D39" s="1654"/>
      <c r="E39" s="1148"/>
      <c r="F39" s="1146">
        <v>363573</v>
      </c>
      <c r="G39" s="1146"/>
      <c r="H39" s="1146">
        <v>375240</v>
      </c>
      <c r="I39" s="1146"/>
      <c r="J39" s="1146">
        <v>356549</v>
      </c>
      <c r="K39" s="1146"/>
      <c r="L39" s="1146">
        <v>361894</v>
      </c>
      <c r="M39" s="1146"/>
      <c r="N39" s="1146">
        <v>370157</v>
      </c>
      <c r="O39" s="1146">
        <v>0</v>
      </c>
      <c r="P39" s="1146">
        <v>376065</v>
      </c>
      <c r="Q39" s="1146">
        <v>0</v>
      </c>
      <c r="R39" s="1146">
        <v>375386</v>
      </c>
      <c r="S39" s="1146">
        <v>0</v>
      </c>
      <c r="T39" s="1146">
        <v>391603</v>
      </c>
      <c r="U39" s="1146">
        <v>0</v>
      </c>
      <c r="V39" s="1146">
        <v>400234</v>
      </c>
      <c r="W39" s="1143"/>
      <c r="X39" s="336"/>
    </row>
    <row r="40" spans="1:24" s="12" customFormat="1" ht="17.25" customHeight="1">
      <c r="A40" s="11"/>
      <c r="B40" s="20"/>
      <c r="C40" s="1649" t="s">
        <v>187</v>
      </c>
      <c r="D40" s="1649"/>
      <c r="E40" s="607"/>
      <c r="F40" s="345">
        <v>297996</v>
      </c>
      <c r="G40" s="345"/>
      <c r="H40" s="345">
        <v>306547</v>
      </c>
      <c r="I40" s="345"/>
      <c r="J40" s="345">
        <v>292034</v>
      </c>
      <c r="K40" s="345"/>
      <c r="L40" s="345">
        <v>296441</v>
      </c>
      <c r="M40" s="345"/>
      <c r="N40" s="345">
        <v>304068</v>
      </c>
      <c r="O40" s="345"/>
      <c r="P40" s="345">
        <v>310736</v>
      </c>
      <c r="Q40" s="345"/>
      <c r="R40" s="345">
        <v>310814</v>
      </c>
      <c r="S40" s="345"/>
      <c r="T40" s="345">
        <v>324463</v>
      </c>
      <c r="U40" s="345"/>
      <c r="V40" s="345">
        <v>331357</v>
      </c>
      <c r="W40" s="882"/>
      <c r="X40" s="11"/>
    </row>
    <row r="41" spans="1:24" s="12" customFormat="1" ht="23.25" customHeight="1">
      <c r="A41" s="11"/>
      <c r="B41" s="20"/>
      <c r="C41" s="1649" t="s">
        <v>188</v>
      </c>
      <c r="D41" s="1649"/>
      <c r="E41" s="607"/>
      <c r="F41" s="345">
        <v>32640</v>
      </c>
      <c r="G41" s="345"/>
      <c r="H41" s="345">
        <v>32841</v>
      </c>
      <c r="I41" s="345"/>
      <c r="J41" s="345">
        <v>29445</v>
      </c>
      <c r="K41" s="345"/>
      <c r="L41" s="345">
        <v>29395</v>
      </c>
      <c r="M41" s="345"/>
      <c r="N41" s="345">
        <v>29498</v>
      </c>
      <c r="O41" s="345"/>
      <c r="P41" s="345">
        <v>28764</v>
      </c>
      <c r="Q41" s="345"/>
      <c r="R41" s="345">
        <v>27216</v>
      </c>
      <c r="S41" s="345"/>
      <c r="T41" s="345">
        <v>28015</v>
      </c>
      <c r="U41" s="345"/>
      <c r="V41" s="345">
        <v>28673</v>
      </c>
      <c r="W41" s="882"/>
      <c r="X41" s="11"/>
    </row>
    <row r="42" spans="1:24" s="12" customFormat="1" ht="21.75" customHeight="1">
      <c r="A42" s="11"/>
      <c r="B42" s="20"/>
      <c r="C42" s="1649" t="s">
        <v>190</v>
      </c>
      <c r="D42" s="1649"/>
      <c r="E42" s="607"/>
      <c r="F42" s="345">
        <v>32901</v>
      </c>
      <c r="G42" s="345"/>
      <c r="H42" s="345">
        <v>35814</v>
      </c>
      <c r="I42" s="345"/>
      <c r="J42" s="345">
        <v>35034</v>
      </c>
      <c r="K42" s="345"/>
      <c r="L42" s="345">
        <v>36022</v>
      </c>
      <c r="M42" s="345"/>
      <c r="N42" s="345">
        <v>36554</v>
      </c>
      <c r="O42" s="345"/>
      <c r="P42" s="345">
        <v>36528</v>
      </c>
      <c r="Q42" s="345"/>
      <c r="R42" s="345">
        <v>37321</v>
      </c>
      <c r="S42" s="345"/>
      <c r="T42" s="345">
        <v>39086</v>
      </c>
      <c r="U42" s="345"/>
      <c r="V42" s="345">
        <v>40160</v>
      </c>
      <c r="W42" s="882"/>
      <c r="X42" s="11"/>
    </row>
    <row r="43" spans="1:24" s="12" customFormat="1" ht="9" customHeight="1">
      <c r="A43" s="11"/>
      <c r="B43" s="20"/>
      <c r="C43" s="1649" t="s">
        <v>191</v>
      </c>
      <c r="D43" s="1649"/>
      <c r="E43" s="607"/>
      <c r="F43" s="345">
        <v>36</v>
      </c>
      <c r="G43" s="345"/>
      <c r="H43" s="345">
        <v>38</v>
      </c>
      <c r="I43" s="345"/>
      <c r="J43" s="345">
        <v>36</v>
      </c>
      <c r="K43" s="345"/>
      <c r="L43" s="345">
        <v>36</v>
      </c>
      <c r="M43" s="345"/>
      <c r="N43" s="345">
        <v>37</v>
      </c>
      <c r="O43" s="345"/>
      <c r="P43" s="345">
        <v>37</v>
      </c>
      <c r="Q43" s="345"/>
      <c r="R43" s="345">
        <v>35</v>
      </c>
      <c r="S43" s="345"/>
      <c r="T43" s="345">
        <v>39</v>
      </c>
      <c r="U43" s="345"/>
      <c r="V43" s="345">
        <v>44</v>
      </c>
      <c r="W43" s="882"/>
      <c r="X43" s="11"/>
    </row>
    <row r="44" spans="1:24" ht="15" customHeight="1">
      <c r="A44" s="4"/>
      <c r="B44" s="8"/>
      <c r="C44" s="1654" t="s">
        <v>192</v>
      </c>
      <c r="D44" s="1654"/>
      <c r="E44" s="1145"/>
      <c r="F44" s="1146">
        <v>20412</v>
      </c>
      <c r="G44" s="1146">
        <v>17656</v>
      </c>
      <c r="H44" s="1146">
        <v>21312</v>
      </c>
      <c r="I44" s="1146">
        <v>17658</v>
      </c>
      <c r="J44" s="1146">
        <v>19588</v>
      </c>
      <c r="K44" s="1146">
        <v>17660</v>
      </c>
      <c r="L44" s="1146">
        <v>19578</v>
      </c>
      <c r="M44" s="1146">
        <v>0</v>
      </c>
      <c r="N44" s="1146">
        <v>19153</v>
      </c>
      <c r="O44" s="1146">
        <v>0</v>
      </c>
      <c r="P44" s="1146">
        <v>18871</v>
      </c>
      <c r="Q44" s="1146">
        <v>18972</v>
      </c>
      <c r="R44" s="1146">
        <v>19363</v>
      </c>
      <c r="S44" s="1146">
        <v>19580</v>
      </c>
      <c r="T44" s="1146">
        <v>21553</v>
      </c>
      <c r="U44" s="1146">
        <v>0</v>
      </c>
      <c r="V44" s="1146">
        <v>22737</v>
      </c>
      <c r="W44" s="843"/>
      <c r="X44" s="4"/>
    </row>
    <row r="45" spans="1:24" ht="13.5" customHeight="1">
      <c r="A45" s="4"/>
      <c r="B45" s="8"/>
      <c r="C45" s="1655" t="s">
        <v>193</v>
      </c>
      <c r="D45" s="1649"/>
      <c r="E45" s="606"/>
      <c r="F45" s="337">
        <v>6491</v>
      </c>
      <c r="G45" s="337"/>
      <c r="H45" s="337">
        <v>6806</v>
      </c>
      <c r="I45" s="337"/>
      <c r="J45" s="337">
        <v>6308</v>
      </c>
      <c r="K45" s="337"/>
      <c r="L45" s="337">
        <v>6232</v>
      </c>
      <c r="M45" s="337"/>
      <c r="N45" s="337">
        <v>6168</v>
      </c>
      <c r="O45" s="337"/>
      <c r="P45" s="337">
        <v>6000</v>
      </c>
      <c r="Q45" s="337"/>
      <c r="R45" s="337">
        <v>6075</v>
      </c>
      <c r="S45" s="337"/>
      <c r="T45" s="337">
        <v>6677</v>
      </c>
      <c r="U45" s="337"/>
      <c r="V45" s="337">
        <v>6827</v>
      </c>
      <c r="W45" s="843"/>
      <c r="X45" s="4"/>
    </row>
    <row r="46" spans="1:24" ht="13.5" customHeight="1">
      <c r="A46" s="4"/>
      <c r="B46" s="8"/>
      <c r="C46" s="1655" t="s">
        <v>194</v>
      </c>
      <c r="D46" s="1649"/>
      <c r="E46" s="606"/>
      <c r="F46" s="337">
        <v>4903</v>
      </c>
      <c r="G46" s="337"/>
      <c r="H46" s="337">
        <v>5361</v>
      </c>
      <c r="I46" s="337"/>
      <c r="J46" s="337">
        <v>5014</v>
      </c>
      <c r="K46" s="337"/>
      <c r="L46" s="337">
        <v>5156</v>
      </c>
      <c r="M46" s="337"/>
      <c r="N46" s="337">
        <v>5097</v>
      </c>
      <c r="O46" s="337"/>
      <c r="P46" s="337">
        <v>5016</v>
      </c>
      <c r="Q46" s="337"/>
      <c r="R46" s="337">
        <v>5113</v>
      </c>
      <c r="S46" s="337"/>
      <c r="T46" s="337">
        <v>5543</v>
      </c>
      <c r="U46" s="337"/>
      <c r="V46" s="337">
        <v>5805</v>
      </c>
      <c r="W46" s="843"/>
      <c r="X46" s="4"/>
    </row>
    <row r="47" spans="1:24" ht="13.5" customHeight="1">
      <c r="A47" s="4"/>
      <c r="B47" s="8"/>
      <c r="C47" s="1655" t="s">
        <v>195</v>
      </c>
      <c r="D47" s="1649"/>
      <c r="E47" s="606"/>
      <c r="F47" s="337">
        <v>4968</v>
      </c>
      <c r="G47" s="337"/>
      <c r="H47" s="337">
        <v>4998</v>
      </c>
      <c r="I47" s="337"/>
      <c r="J47" s="337">
        <v>4522</v>
      </c>
      <c r="K47" s="337"/>
      <c r="L47" s="337">
        <v>4467</v>
      </c>
      <c r="M47" s="337"/>
      <c r="N47" s="337">
        <v>4225</v>
      </c>
      <c r="O47" s="337"/>
      <c r="P47" s="337">
        <v>4195</v>
      </c>
      <c r="Q47" s="337"/>
      <c r="R47" s="337">
        <v>4404</v>
      </c>
      <c r="S47" s="337"/>
      <c r="T47" s="337">
        <v>5059</v>
      </c>
      <c r="U47" s="337"/>
      <c r="V47" s="337">
        <v>5470</v>
      </c>
      <c r="W47" s="843"/>
      <c r="X47" s="4"/>
    </row>
    <row r="48" spans="1:24" ht="13.5" customHeight="1">
      <c r="A48" s="4"/>
      <c r="B48" s="8"/>
      <c r="C48" s="1655" t="s">
        <v>196</v>
      </c>
      <c r="D48" s="1649"/>
      <c r="E48" s="606"/>
      <c r="F48" s="337">
        <v>2864</v>
      </c>
      <c r="G48" s="337"/>
      <c r="H48" s="337">
        <v>2876</v>
      </c>
      <c r="I48" s="337"/>
      <c r="J48" s="337">
        <v>2574</v>
      </c>
      <c r="K48" s="337"/>
      <c r="L48" s="337">
        <v>2527</v>
      </c>
      <c r="M48" s="337"/>
      <c r="N48" s="337">
        <v>2473</v>
      </c>
      <c r="O48" s="337"/>
      <c r="P48" s="337">
        <v>2471</v>
      </c>
      <c r="Q48" s="337"/>
      <c r="R48" s="337">
        <v>2563</v>
      </c>
      <c r="S48" s="337"/>
      <c r="T48" s="337">
        <v>2953</v>
      </c>
      <c r="U48" s="337"/>
      <c r="V48" s="337">
        <v>3215</v>
      </c>
      <c r="W48" s="843"/>
      <c r="X48" s="4"/>
    </row>
    <row r="49" spans="1:24" ht="13.5" customHeight="1">
      <c r="A49" s="4"/>
      <c r="B49" s="8"/>
      <c r="C49" s="1649" t="s">
        <v>168</v>
      </c>
      <c r="D49" s="1649"/>
      <c r="E49" s="337"/>
      <c r="F49" s="337">
        <v>1186</v>
      </c>
      <c r="G49" s="337">
        <v>17656</v>
      </c>
      <c r="H49" s="337">
        <v>1271</v>
      </c>
      <c r="I49" s="337">
        <v>17658</v>
      </c>
      <c r="J49" s="337">
        <v>1170</v>
      </c>
      <c r="K49" s="337">
        <v>17660</v>
      </c>
      <c r="L49" s="337">
        <v>1196</v>
      </c>
      <c r="M49" s="337">
        <v>0</v>
      </c>
      <c r="N49" s="337">
        <v>1190</v>
      </c>
      <c r="O49" s="337">
        <v>0</v>
      </c>
      <c r="P49" s="337">
        <v>1189</v>
      </c>
      <c r="Q49" s="337">
        <v>18972</v>
      </c>
      <c r="R49" s="337">
        <v>1208</v>
      </c>
      <c r="S49" s="337">
        <v>19580</v>
      </c>
      <c r="T49" s="337">
        <v>1321</v>
      </c>
      <c r="U49" s="337">
        <v>0</v>
      </c>
      <c r="V49" s="337">
        <v>1420</v>
      </c>
      <c r="W49" s="843"/>
      <c r="X49" s="4"/>
    </row>
    <row r="50" spans="1:24" s="347" customFormat="1" ht="15" customHeight="1">
      <c r="A50" s="336"/>
      <c r="B50" s="346"/>
      <c r="C50" s="1149" t="s">
        <v>197</v>
      </c>
      <c r="D50" s="1149"/>
      <c r="E50" s="1149"/>
      <c r="F50" s="1146"/>
      <c r="G50" s="1146"/>
      <c r="H50" s="1146"/>
      <c r="I50" s="1146"/>
      <c r="J50" s="1146"/>
      <c r="K50" s="1146"/>
      <c r="L50" s="1146"/>
      <c r="M50" s="1146"/>
      <c r="N50" s="1146"/>
      <c r="O50" s="1146"/>
      <c r="P50" s="1146"/>
      <c r="Q50" s="1146"/>
      <c r="R50" s="1146"/>
      <c r="S50" s="1146"/>
      <c r="T50" s="1146"/>
      <c r="U50" s="1146"/>
      <c r="V50" s="1146"/>
      <c r="W50" s="1143"/>
      <c r="X50" s="336"/>
    </row>
    <row r="51" spans="1:24" s="12" customFormat="1" ht="13.5" customHeight="1">
      <c r="A51" s="11"/>
      <c r="B51" s="20"/>
      <c r="C51" s="1649" t="s">
        <v>198</v>
      </c>
      <c r="D51" s="1649"/>
      <c r="E51" s="607"/>
      <c r="F51" s="348">
        <v>501.13</v>
      </c>
      <c r="G51" s="348"/>
      <c r="H51" s="348">
        <v>497.61</v>
      </c>
      <c r="I51" s="348"/>
      <c r="J51" s="348">
        <v>501.85</v>
      </c>
      <c r="K51" s="348"/>
      <c r="L51" s="348">
        <v>498.66</v>
      </c>
      <c r="M51" s="348"/>
      <c r="N51" s="348">
        <v>501.54</v>
      </c>
      <c r="O51" s="348"/>
      <c r="P51" s="348">
        <v>505.03</v>
      </c>
      <c r="Q51" s="348"/>
      <c r="R51" s="348">
        <v>507</v>
      </c>
      <c r="S51" s="348"/>
      <c r="T51" s="348">
        <v>502.38</v>
      </c>
      <c r="U51" s="348"/>
      <c r="V51" s="348">
        <v>499.93</v>
      </c>
      <c r="W51" s="882"/>
      <c r="X51" s="11"/>
    </row>
    <row r="52" spans="1:24" s="12" customFormat="1" ht="13.5" customHeight="1">
      <c r="A52" s="11"/>
      <c r="B52" s="20"/>
      <c r="C52" s="1649" t="s">
        <v>199</v>
      </c>
      <c r="D52" s="1649"/>
      <c r="E52" s="607"/>
      <c r="F52" s="348">
        <v>17.21</v>
      </c>
      <c r="G52" s="348"/>
      <c r="H52" s="348">
        <v>17.239999999999998</v>
      </c>
      <c r="I52" s="348"/>
      <c r="J52" s="348">
        <v>17.21</v>
      </c>
      <c r="K52" s="348"/>
      <c r="L52" s="348">
        <v>17.190000000000001</v>
      </c>
      <c r="M52" s="348"/>
      <c r="N52" s="348">
        <v>17.23</v>
      </c>
      <c r="O52" s="348"/>
      <c r="P52" s="348">
        <v>17.399999999999999</v>
      </c>
      <c r="Q52" s="348"/>
      <c r="R52" s="348">
        <v>17.87</v>
      </c>
      <c r="S52" s="348"/>
      <c r="T52" s="348">
        <v>17.78</v>
      </c>
      <c r="U52" s="348"/>
      <c r="V52" s="348">
        <v>17.59</v>
      </c>
      <c r="W52" s="882"/>
      <c r="X52" s="11"/>
    </row>
    <row r="53" spans="1:24" ht="9.75" customHeight="1">
      <c r="A53" s="4"/>
      <c r="B53" s="8"/>
      <c r="C53" s="1650" t="s">
        <v>502</v>
      </c>
      <c r="D53" s="1650"/>
      <c r="E53" s="1650"/>
      <c r="F53" s="1650"/>
      <c r="G53" s="1650"/>
      <c r="H53" s="1650"/>
      <c r="I53" s="1650"/>
      <c r="J53" s="1650"/>
      <c r="K53" s="1650"/>
      <c r="L53" s="1650"/>
      <c r="M53" s="1650"/>
      <c r="N53" s="1650"/>
      <c r="O53" s="1650"/>
      <c r="P53" s="1650"/>
      <c r="Q53" s="1650"/>
      <c r="R53" s="1650"/>
      <c r="S53" s="1650"/>
      <c r="T53" s="1650"/>
      <c r="U53" s="1650"/>
      <c r="V53" s="1650"/>
      <c r="W53" s="843"/>
      <c r="X53" s="4"/>
    </row>
    <row r="54" spans="1:24" ht="8.25" customHeight="1" thickBot="1">
      <c r="A54" s="4"/>
      <c r="B54" s="8"/>
      <c r="C54" s="1202"/>
      <c r="D54" s="1202"/>
      <c r="E54" s="1202"/>
      <c r="F54" s="1202"/>
      <c r="G54" s="1202"/>
      <c r="H54" s="1202"/>
      <c r="I54" s="1202"/>
      <c r="J54" s="1202"/>
      <c r="K54" s="1202"/>
      <c r="L54" s="1202"/>
      <c r="M54" s="1202"/>
      <c r="N54" s="1202"/>
      <c r="O54" s="1202"/>
      <c r="P54" s="1202"/>
      <c r="Q54" s="1202"/>
      <c r="R54" s="1202"/>
      <c r="S54" s="1202"/>
      <c r="T54" s="1202"/>
      <c r="U54" s="1202"/>
      <c r="V54" s="1202"/>
      <c r="W54" s="843"/>
      <c r="X54" s="4"/>
    </row>
    <row r="55" spans="1:24" ht="13.5" customHeight="1" thickBot="1">
      <c r="A55" s="4"/>
      <c r="B55" s="8"/>
      <c r="C55" s="1643" t="s">
        <v>23</v>
      </c>
      <c r="D55" s="1644"/>
      <c r="E55" s="1644"/>
      <c r="F55" s="1644"/>
      <c r="G55" s="1644"/>
      <c r="H55" s="1644"/>
      <c r="I55" s="1644"/>
      <c r="J55" s="1644"/>
      <c r="K55" s="1644"/>
      <c r="L55" s="1644"/>
      <c r="M55" s="1644"/>
      <c r="N55" s="1644"/>
      <c r="O55" s="1644"/>
      <c r="P55" s="1644"/>
      <c r="Q55" s="1644"/>
      <c r="R55" s="1644"/>
      <c r="S55" s="1644"/>
      <c r="T55" s="1644"/>
      <c r="U55" s="1644"/>
      <c r="V55" s="1645"/>
      <c r="W55" s="843"/>
      <c r="X55" s="4"/>
    </row>
    <row r="56" spans="1:24" ht="9.75" customHeight="1">
      <c r="A56" s="4"/>
      <c r="B56" s="8"/>
      <c r="C56" s="133" t="s">
        <v>87</v>
      </c>
      <c r="D56" s="123"/>
      <c r="E56" s="306"/>
      <c r="F56" s="349"/>
      <c r="G56" s="349"/>
      <c r="H56" s="349"/>
      <c r="I56" s="349"/>
      <c r="J56" s="349"/>
      <c r="K56" s="349"/>
      <c r="L56" s="349"/>
      <c r="M56" s="350"/>
      <c r="N56" s="349"/>
      <c r="O56" s="349"/>
      <c r="P56" s="349"/>
      <c r="Q56" s="349"/>
      <c r="R56" s="349"/>
      <c r="S56" s="349"/>
      <c r="T56" s="349"/>
      <c r="U56" s="349"/>
      <c r="V56" s="349"/>
      <c r="W56" s="843"/>
      <c r="X56" s="4"/>
    </row>
    <row r="57" spans="1:24" ht="13.5" customHeight="1">
      <c r="A57" s="4"/>
      <c r="B57" s="8"/>
      <c r="C57" s="1651" t="s">
        <v>189</v>
      </c>
      <c r="D57" s="1651"/>
      <c r="E57" s="1150"/>
      <c r="F57" s="1146">
        <v>92758</v>
      </c>
      <c r="G57" s="1146">
        <v>0</v>
      </c>
      <c r="H57" s="1146">
        <v>87091</v>
      </c>
      <c r="I57" s="1146">
        <v>0</v>
      </c>
      <c r="J57" s="1146">
        <v>102869</v>
      </c>
      <c r="K57" s="1146">
        <v>0</v>
      </c>
      <c r="L57" s="1146">
        <v>91137</v>
      </c>
      <c r="M57" s="1146">
        <v>0</v>
      </c>
      <c r="N57" s="1146">
        <v>95336</v>
      </c>
      <c r="O57" s="1146">
        <v>0</v>
      </c>
      <c r="P57" s="1146">
        <v>77182</v>
      </c>
      <c r="Q57" s="1146">
        <v>0</v>
      </c>
      <c r="R57" s="1146">
        <v>87174</v>
      </c>
      <c r="S57" s="1146">
        <v>0</v>
      </c>
      <c r="T57" s="1146">
        <v>103344</v>
      </c>
      <c r="U57" s="1146">
        <v>0</v>
      </c>
      <c r="V57" s="1146">
        <v>91366</v>
      </c>
      <c r="W57" s="843"/>
      <c r="X57" s="4"/>
    </row>
    <row r="58" spans="1:24" ht="13.5" customHeight="1">
      <c r="A58" s="4"/>
      <c r="B58" s="8"/>
      <c r="C58" s="1651" t="s">
        <v>200</v>
      </c>
      <c r="D58" s="1651"/>
      <c r="E58" s="1150"/>
      <c r="F58" s="1146">
        <v>94797</v>
      </c>
      <c r="G58" s="1146">
        <v>0</v>
      </c>
      <c r="H58" s="1146">
        <v>88942</v>
      </c>
      <c r="I58" s="1146">
        <v>0</v>
      </c>
      <c r="J58" s="1146">
        <v>105864</v>
      </c>
      <c r="K58" s="1146">
        <v>0</v>
      </c>
      <c r="L58" s="1146">
        <v>93219</v>
      </c>
      <c r="M58" s="1146">
        <v>0</v>
      </c>
      <c r="N58" s="1146">
        <v>97853</v>
      </c>
      <c r="O58" s="1146">
        <v>0</v>
      </c>
      <c r="P58" s="1146">
        <v>78625</v>
      </c>
      <c r="Q58" s="1146">
        <v>0</v>
      </c>
      <c r="R58" s="1146">
        <v>88957</v>
      </c>
      <c r="S58" s="1146">
        <v>0</v>
      </c>
      <c r="T58" s="1146">
        <v>106164</v>
      </c>
      <c r="U58" s="1146">
        <v>0</v>
      </c>
      <c r="V58" s="1146">
        <v>93474</v>
      </c>
      <c r="W58" s="843"/>
      <c r="X58" s="4"/>
    </row>
    <row r="59" spans="1:24" s="347" customFormat="1" ht="12" customHeight="1">
      <c r="A59" s="336"/>
      <c r="B59" s="346"/>
      <c r="C59" s="1652" t="s">
        <v>503</v>
      </c>
      <c r="D59" s="1652"/>
      <c r="E59" s="1652"/>
      <c r="F59" s="1652"/>
      <c r="G59" s="1652"/>
      <c r="H59" s="1652"/>
      <c r="I59" s="1652"/>
      <c r="J59" s="1652"/>
      <c r="K59" s="1652"/>
      <c r="L59" s="1652"/>
      <c r="M59" s="1652"/>
      <c r="N59" s="1652"/>
      <c r="O59" s="1652"/>
      <c r="P59" s="1652"/>
      <c r="Q59" s="1652"/>
      <c r="R59" s="1652"/>
      <c r="S59" s="1652"/>
      <c r="T59" s="1652"/>
      <c r="U59" s="1652"/>
      <c r="V59" s="1652"/>
      <c r="W59" s="843"/>
      <c r="X59" s="336"/>
    </row>
    <row r="60" spans="1:24" ht="13.5" customHeight="1">
      <c r="A60" s="4"/>
      <c r="B60" s="8"/>
      <c r="C60" s="334" t="s">
        <v>173</v>
      </c>
      <c r="D60" s="134"/>
      <c r="E60" s="134"/>
      <c r="F60" s="134"/>
      <c r="G60" s="134"/>
      <c r="H60" s="134"/>
      <c r="I60" s="134"/>
      <c r="J60" s="992" t="s">
        <v>174</v>
      </c>
      <c r="K60" s="134"/>
      <c r="L60" s="134"/>
      <c r="M60" s="134"/>
      <c r="N60" s="134"/>
      <c r="O60" s="134"/>
      <c r="P60" s="134"/>
      <c r="Q60" s="134"/>
      <c r="R60" s="134"/>
      <c r="S60" s="134"/>
      <c r="T60" s="134"/>
      <c r="U60" s="134"/>
      <c r="V60" s="134"/>
      <c r="W60" s="843"/>
      <c r="X60" s="4"/>
    </row>
    <row r="61" spans="1:24" ht="12" customHeight="1">
      <c r="A61" s="4"/>
      <c r="B61" s="8"/>
      <c r="C61" s="1653" t="s">
        <v>400</v>
      </c>
      <c r="D61" s="1653"/>
      <c r="E61" s="1653"/>
      <c r="F61" s="1653"/>
      <c r="G61" s="1653"/>
      <c r="H61" s="1653"/>
      <c r="I61" s="1653"/>
      <c r="J61" s="1653"/>
      <c r="K61" s="1653"/>
      <c r="L61" s="1653"/>
      <c r="M61" s="1653"/>
      <c r="N61" s="1653"/>
      <c r="O61" s="1653"/>
      <c r="P61" s="1653"/>
      <c r="Q61" s="1653"/>
      <c r="R61" s="1653"/>
      <c r="S61" s="1653"/>
      <c r="T61" s="1653"/>
      <c r="U61" s="1653"/>
      <c r="V61" s="1653"/>
      <c r="W61" s="843"/>
      <c r="X61" s="4"/>
    </row>
    <row r="62" spans="1:24" ht="12" customHeight="1">
      <c r="A62" s="4"/>
      <c r="B62" s="8"/>
      <c r="C62" s="1653" t="s">
        <v>401</v>
      </c>
      <c r="D62" s="1653"/>
      <c r="E62" s="1653"/>
      <c r="F62" s="1653"/>
      <c r="G62" s="1653"/>
      <c r="H62" s="1653"/>
      <c r="I62" s="1653"/>
      <c r="J62" s="1653"/>
      <c r="K62" s="1653"/>
      <c r="L62" s="1653"/>
      <c r="M62" s="1653"/>
      <c r="N62" s="1653"/>
      <c r="O62" s="1653"/>
      <c r="P62" s="1653"/>
      <c r="Q62" s="1653"/>
      <c r="R62" s="1653"/>
      <c r="S62" s="1653"/>
      <c r="T62" s="1653"/>
      <c r="U62" s="1653"/>
      <c r="V62" s="1653"/>
      <c r="W62" s="843"/>
      <c r="X62" s="4"/>
    </row>
    <row r="63" spans="1:24" ht="13.5" customHeight="1">
      <c r="A63" s="4"/>
      <c r="B63" s="8"/>
      <c r="C63" s="4"/>
      <c r="D63" s="4"/>
      <c r="E63" s="8"/>
      <c r="F63" s="34"/>
      <c r="G63" s="34"/>
      <c r="H63" s="34"/>
      <c r="I63" s="34"/>
      <c r="J63" s="34"/>
      <c r="K63" s="34"/>
      <c r="L63" s="34"/>
      <c r="M63" s="34"/>
      <c r="N63" s="34"/>
      <c r="O63" s="34"/>
      <c r="P63" s="34"/>
      <c r="Q63" s="34"/>
      <c r="R63" s="1446" t="s">
        <v>516</v>
      </c>
      <c r="S63" s="1446"/>
      <c r="T63" s="1446"/>
      <c r="U63" s="1446"/>
      <c r="V63" s="1446"/>
      <c r="W63" s="1201">
        <v>19</v>
      </c>
      <c r="X63" s="34"/>
    </row>
    <row r="64" spans="1:24" ht="13.5" customHeight="1"/>
    <row r="66" spans="8:23">
      <c r="H66" s="351"/>
    </row>
    <row r="71" spans="8:23" ht="4.5" customHeight="1"/>
    <row r="74" spans="8:23" ht="8.25" customHeight="1"/>
    <row r="76" spans="8:23" ht="9" customHeight="1">
      <c r="W76" s="9"/>
    </row>
    <row r="77" spans="8:23" ht="8.25" customHeight="1">
      <c r="R77" s="9"/>
      <c r="V77" s="1402"/>
      <c r="W77" s="1402"/>
    </row>
    <row r="78" spans="8:23" ht="9.75" customHeight="1"/>
  </sheetData>
  <mergeCells count="42">
    <mergeCell ref="B2:D2"/>
    <mergeCell ref="C5:D6"/>
    <mergeCell ref="F6:V6"/>
    <mergeCell ref="C9:D9"/>
    <mergeCell ref="B1:D1"/>
    <mergeCell ref="C4:V4"/>
    <mergeCell ref="C38:V38"/>
    <mergeCell ref="C39:D39"/>
    <mergeCell ref="C20:D20"/>
    <mergeCell ref="C21:V21"/>
    <mergeCell ref="C25:D25"/>
    <mergeCell ref="C27:D27"/>
    <mergeCell ref="C28:D28"/>
    <mergeCell ref="C29:D29"/>
    <mergeCell ref="C30:D30"/>
    <mergeCell ref="C31:V31"/>
    <mergeCell ref="C35:D35"/>
    <mergeCell ref="C36:D36"/>
    <mergeCell ref="C37:D37"/>
    <mergeCell ref="C23:V23"/>
    <mergeCell ref="C33:V33"/>
    <mergeCell ref="C51:D51"/>
    <mergeCell ref="C40:D40"/>
    <mergeCell ref="C41:D41"/>
    <mergeCell ref="C42:D42"/>
    <mergeCell ref="C43:D43"/>
    <mergeCell ref="C44:D44"/>
    <mergeCell ref="C45:D45"/>
    <mergeCell ref="C46:D46"/>
    <mergeCell ref="C47:D47"/>
    <mergeCell ref="C48:D48"/>
    <mergeCell ref="C49:D49"/>
    <mergeCell ref="V77:W77"/>
    <mergeCell ref="C52:D52"/>
    <mergeCell ref="C53:V53"/>
    <mergeCell ref="C57:D57"/>
    <mergeCell ref="C58:D58"/>
    <mergeCell ref="C59:V59"/>
    <mergeCell ref="C61:V61"/>
    <mergeCell ref="C62:V62"/>
    <mergeCell ref="R63:V63"/>
    <mergeCell ref="C55:V55"/>
  </mergeCells>
  <printOptions horizontalCentered="1"/>
  <pageMargins left="0" right="0" top="0.19685039370078741" bottom="0.19685039370078741" header="0" footer="0"/>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sheetPr>
    <tabColor theme="5"/>
  </sheetPr>
  <dimension ref="A1:AN339"/>
  <sheetViews>
    <sheetView zoomScaleNormal="100" workbookViewId="0"/>
  </sheetViews>
  <sheetFormatPr defaultRowHeight="12.75"/>
  <cols>
    <col min="1" max="1" width="0.85546875" style="138" customWidth="1"/>
    <col min="2" max="2" width="2.5703125" style="138" customWidth="1"/>
    <col min="3" max="3" width="0.7109375" style="138" customWidth="1"/>
    <col min="4" max="4" width="33" style="138" customWidth="1"/>
    <col min="5" max="5" width="0.140625" style="138" customWidth="1"/>
    <col min="6" max="6" width="4.42578125" style="518" customWidth="1"/>
    <col min="7" max="7" width="0.28515625" style="518" customWidth="1"/>
    <col min="8" max="8" width="4.5703125" style="518" customWidth="1"/>
    <col min="9" max="9" width="0.28515625" style="518" customWidth="1"/>
    <col min="10" max="10" width="4.5703125" style="518" customWidth="1"/>
    <col min="11" max="11" width="0.28515625" style="518" customWidth="1"/>
    <col min="12" max="12" width="4.42578125" style="517" customWidth="1"/>
    <col min="13" max="13" width="0.42578125" style="517" customWidth="1"/>
    <col min="14" max="14" width="4.5703125" style="517" customWidth="1"/>
    <col min="15" max="15" width="0.28515625" style="517" customWidth="1"/>
    <col min="16" max="16" width="4.5703125" style="517" customWidth="1"/>
    <col min="17" max="17" width="0.28515625" style="517" customWidth="1"/>
    <col min="18" max="18" width="4.5703125" style="517" customWidth="1"/>
    <col min="19" max="19" width="0.28515625" style="517" customWidth="1"/>
    <col min="20" max="20" width="4.5703125" style="518" customWidth="1"/>
    <col min="21" max="21" width="0.28515625" style="518" customWidth="1"/>
    <col min="22" max="22" width="4.5703125" style="518" customWidth="1"/>
    <col min="23" max="23" width="0.28515625" style="518" customWidth="1"/>
    <col min="24" max="24" width="4.5703125" style="517" customWidth="1"/>
    <col min="25" max="25" width="0.28515625" style="517" customWidth="1"/>
    <col min="26" max="26" width="4.5703125" style="517" customWidth="1"/>
    <col min="27" max="27" width="0.28515625" style="517" customWidth="1"/>
    <col min="28" max="28" width="4.5703125" style="518" customWidth="1"/>
    <col min="29" max="29" width="0.28515625" style="518" customWidth="1"/>
    <col min="30" max="30" width="4.5703125" style="518" customWidth="1"/>
    <col min="31" max="31" width="2.42578125" style="519" customWidth="1"/>
    <col min="32" max="32" width="0.85546875" style="138" customWidth="1"/>
    <col min="33" max="16384" width="9.140625" style="138"/>
  </cols>
  <sheetData>
    <row r="1" spans="1:40" ht="13.5" customHeight="1">
      <c r="A1" s="4"/>
      <c r="B1" s="981"/>
      <c r="C1" s="981"/>
      <c r="D1" s="979"/>
      <c r="E1" s="981"/>
      <c r="F1" s="980"/>
      <c r="G1" s="1178"/>
      <c r="H1" s="1437" t="s">
        <v>740</v>
      </c>
      <c r="I1" s="1437"/>
      <c r="J1" s="1437"/>
      <c r="K1" s="1437"/>
      <c r="L1" s="1437"/>
      <c r="M1" s="1437"/>
      <c r="N1" s="1437"/>
      <c r="O1" s="1437"/>
      <c r="P1" s="1437"/>
      <c r="Q1" s="1437"/>
      <c r="R1" s="1437"/>
      <c r="S1" s="1437"/>
      <c r="T1" s="1437"/>
      <c r="U1" s="1437"/>
      <c r="V1" s="1437"/>
      <c r="W1" s="1437"/>
      <c r="X1" s="1437"/>
      <c r="Y1" s="1437"/>
      <c r="Z1" s="1437"/>
      <c r="AA1" s="1437"/>
      <c r="AB1" s="1437"/>
      <c r="AC1" s="1437"/>
      <c r="AD1" s="1437"/>
      <c r="AE1" s="1437"/>
      <c r="AF1" s="4"/>
    </row>
    <row r="2" spans="1:40" ht="6" customHeight="1">
      <c r="A2" s="4"/>
      <c r="B2" s="848"/>
      <c r="C2" s="750"/>
      <c r="D2" s="808"/>
      <c r="E2" s="808"/>
      <c r="F2" s="478"/>
      <c r="G2" s="478"/>
      <c r="H2" s="478"/>
      <c r="I2" s="478"/>
      <c r="J2" s="478"/>
      <c r="K2" s="478"/>
      <c r="L2" s="479"/>
      <c r="M2" s="479"/>
      <c r="N2" s="479"/>
      <c r="O2" s="479"/>
      <c r="P2" s="479"/>
      <c r="Q2" s="479"/>
      <c r="R2" s="479"/>
      <c r="S2" s="479"/>
      <c r="T2" s="478"/>
      <c r="U2" s="478"/>
      <c r="V2" s="478"/>
      <c r="W2" s="478"/>
      <c r="X2" s="479"/>
      <c r="Y2" s="479"/>
      <c r="Z2" s="479"/>
      <c r="AA2" s="479"/>
      <c r="AB2" s="478"/>
      <c r="AC2" s="478"/>
      <c r="AD2" s="478"/>
      <c r="AE2" s="1177"/>
      <c r="AF2" s="8"/>
    </row>
    <row r="3" spans="1:40" ht="13.5" customHeight="1" thickBot="1">
      <c r="A3" s="4"/>
      <c r="B3" s="851"/>
      <c r="C3" s="8"/>
      <c r="D3" s="8"/>
      <c r="E3" s="8"/>
      <c r="F3" s="478"/>
      <c r="G3" s="478"/>
      <c r="H3" s="478"/>
      <c r="I3" s="478"/>
      <c r="J3" s="478"/>
      <c r="K3" s="478"/>
      <c r="L3" s="479"/>
      <c r="M3" s="479"/>
      <c r="N3" s="479"/>
      <c r="O3" s="479"/>
      <c r="P3" s="479"/>
      <c r="Q3" s="479"/>
      <c r="R3" s="479"/>
      <c r="S3" s="479"/>
      <c r="T3" s="478"/>
      <c r="U3" s="478"/>
      <c r="V3" s="478"/>
      <c r="W3" s="478"/>
      <c r="X3" s="479"/>
      <c r="Y3" s="479"/>
      <c r="Z3" s="479"/>
      <c r="AA3" s="479"/>
      <c r="AB3" s="1665" t="s">
        <v>82</v>
      </c>
      <c r="AC3" s="1665"/>
      <c r="AD3" s="1665"/>
      <c r="AE3" s="480"/>
      <c r="AF3" s="8"/>
    </row>
    <row r="4" spans="1:40" ht="13.5" customHeight="1" thickBot="1">
      <c r="A4" s="4"/>
      <c r="B4" s="851"/>
      <c r="C4" s="1440" t="s">
        <v>661</v>
      </c>
      <c r="D4" s="1441"/>
      <c r="E4" s="1441"/>
      <c r="F4" s="1441"/>
      <c r="G4" s="1441"/>
      <c r="H4" s="1441"/>
      <c r="I4" s="1441"/>
      <c r="J4" s="1441"/>
      <c r="K4" s="1441"/>
      <c r="L4" s="1441"/>
      <c r="M4" s="1441"/>
      <c r="N4" s="1441"/>
      <c r="O4" s="1441"/>
      <c r="P4" s="1441"/>
      <c r="Q4" s="1441"/>
      <c r="R4" s="1441"/>
      <c r="S4" s="1441"/>
      <c r="T4" s="1441"/>
      <c r="U4" s="1441"/>
      <c r="V4" s="1441"/>
      <c r="W4" s="1441"/>
      <c r="X4" s="1441"/>
      <c r="Y4" s="1441"/>
      <c r="Z4" s="1441"/>
      <c r="AA4" s="1441"/>
      <c r="AB4" s="1441"/>
      <c r="AC4" s="1441"/>
      <c r="AD4" s="1442"/>
      <c r="AE4" s="127"/>
      <c r="AF4" s="127"/>
    </row>
    <row r="5" spans="1:40" s="72" customFormat="1" ht="4.5" customHeight="1">
      <c r="A5" s="4"/>
      <c r="B5" s="851"/>
      <c r="C5" s="100"/>
      <c r="D5" s="100"/>
      <c r="E5" s="100"/>
      <c r="F5" s="481"/>
      <c r="G5" s="481"/>
      <c r="H5" s="481"/>
      <c r="I5" s="481"/>
      <c r="J5" s="481"/>
      <c r="K5" s="481"/>
      <c r="L5" s="481"/>
      <c r="M5" s="481"/>
      <c r="N5" s="481"/>
      <c r="O5" s="481"/>
      <c r="P5" s="481"/>
      <c r="Q5" s="481"/>
      <c r="R5" s="481"/>
      <c r="S5" s="481"/>
      <c r="T5" s="481"/>
      <c r="U5" s="481"/>
      <c r="V5" s="481"/>
      <c r="W5" s="481"/>
      <c r="X5" s="481"/>
      <c r="Y5" s="481"/>
      <c r="Z5" s="481"/>
      <c r="AA5" s="481"/>
      <c r="AB5" s="481"/>
      <c r="AC5" s="481"/>
      <c r="AD5" s="481"/>
      <c r="AE5" s="127"/>
      <c r="AF5" s="127"/>
      <c r="AG5" s="138"/>
      <c r="AH5" s="138"/>
      <c r="AI5" s="138"/>
      <c r="AJ5" s="138"/>
      <c r="AK5" s="138"/>
      <c r="AL5" s="138"/>
      <c r="AM5" s="138"/>
      <c r="AN5" s="138"/>
    </row>
    <row r="6" spans="1:40" s="72" customFormat="1" ht="13.5" customHeight="1">
      <c r="A6" s="4"/>
      <c r="B6" s="851"/>
      <c r="C6" s="100"/>
      <c r="D6" s="100"/>
      <c r="E6" s="100"/>
      <c r="F6" s="1475">
        <v>2012</v>
      </c>
      <c r="G6" s="1475"/>
      <c r="H6" s="1475"/>
      <c r="I6" s="1475"/>
      <c r="J6" s="1475"/>
      <c r="K6" s="1475"/>
      <c r="L6" s="1475"/>
      <c r="M6" s="1475"/>
      <c r="N6" s="1475"/>
      <c r="O6" s="1475"/>
      <c r="P6" s="1475"/>
      <c r="Q6" s="1475"/>
      <c r="R6" s="1475"/>
      <c r="S6" s="1475"/>
      <c r="T6" s="1475"/>
      <c r="U6" s="1475"/>
      <c r="V6" s="1475"/>
      <c r="W6" s="1475"/>
      <c r="X6" s="1475"/>
      <c r="Y6" s="1475"/>
      <c r="Z6" s="1475"/>
      <c r="AA6" s="743"/>
      <c r="AB6" s="1475">
        <v>2013</v>
      </c>
      <c r="AC6" s="1475"/>
      <c r="AD6" s="1475"/>
      <c r="AE6" s="127"/>
      <c r="AF6" s="127"/>
      <c r="AG6" s="138"/>
      <c r="AH6" s="138"/>
      <c r="AI6" s="138"/>
      <c r="AJ6" s="138"/>
      <c r="AK6" s="138"/>
      <c r="AL6" s="138"/>
      <c r="AM6" s="138"/>
      <c r="AN6" s="138"/>
    </row>
    <row r="7" spans="1:40" s="72" customFormat="1" ht="13.5" customHeight="1">
      <c r="A7" s="4"/>
      <c r="B7" s="851"/>
      <c r="C7" s="100"/>
      <c r="D7" s="100"/>
      <c r="E7" s="100"/>
      <c r="F7" s="746" t="s">
        <v>129</v>
      </c>
      <c r="G7" s="749"/>
      <c r="H7" s="746" t="s">
        <v>128</v>
      </c>
      <c r="I7" s="749"/>
      <c r="J7" s="746" t="s">
        <v>127</v>
      </c>
      <c r="K7" s="749"/>
      <c r="L7" s="746" t="s">
        <v>126</v>
      </c>
      <c r="M7" s="749"/>
      <c r="N7" s="746" t="s">
        <v>125</v>
      </c>
      <c r="O7" s="749"/>
      <c r="P7" s="746" t="s">
        <v>124</v>
      </c>
      <c r="Q7" s="749"/>
      <c r="R7" s="746" t="s">
        <v>123</v>
      </c>
      <c r="S7" s="749"/>
      <c r="T7" s="746" t="s">
        <v>122</v>
      </c>
      <c r="U7" s="749"/>
      <c r="V7" s="746" t="s">
        <v>121</v>
      </c>
      <c r="W7" s="749"/>
      <c r="X7" s="746" t="s">
        <v>120</v>
      </c>
      <c r="Y7" s="749"/>
      <c r="Z7" s="746" t="s">
        <v>119</v>
      </c>
      <c r="AA7" s="749"/>
      <c r="AB7" s="746" t="s">
        <v>118</v>
      </c>
      <c r="AC7" s="749"/>
      <c r="AD7" s="746" t="s">
        <v>129</v>
      </c>
      <c r="AE7" s="127"/>
      <c r="AF7" s="749"/>
      <c r="AG7" s="138"/>
      <c r="AH7" s="138"/>
      <c r="AI7" s="138"/>
      <c r="AJ7" s="138"/>
      <c r="AK7" s="138"/>
      <c r="AL7" s="138"/>
      <c r="AM7" s="138"/>
      <c r="AN7" s="138"/>
    </row>
    <row r="8" spans="1:40" s="72" customFormat="1" ht="3.75" customHeight="1">
      <c r="A8" s="4"/>
      <c r="B8" s="851"/>
      <c r="C8" s="100"/>
      <c r="D8" s="100"/>
      <c r="E8" s="100"/>
      <c r="F8" s="749"/>
      <c r="G8" s="482"/>
      <c r="H8" s="749"/>
      <c r="I8" s="482"/>
      <c r="J8" s="749"/>
      <c r="K8" s="482"/>
      <c r="L8" s="749"/>
      <c r="M8" s="482"/>
      <c r="N8" s="749"/>
      <c r="O8" s="482"/>
      <c r="P8" s="749"/>
      <c r="Q8" s="482"/>
      <c r="R8" s="749"/>
      <c r="S8" s="482"/>
      <c r="T8" s="749"/>
      <c r="U8" s="482"/>
      <c r="V8" s="749"/>
      <c r="W8" s="482"/>
      <c r="X8" s="749"/>
      <c r="Y8" s="482"/>
      <c r="Z8" s="749"/>
      <c r="AA8" s="482"/>
      <c r="AB8" s="749"/>
      <c r="AC8" s="482"/>
      <c r="AD8" s="749"/>
      <c r="AE8" s="127"/>
      <c r="AF8" s="749"/>
      <c r="AG8" s="138"/>
      <c r="AH8" s="138"/>
      <c r="AI8" s="138"/>
      <c r="AJ8" s="138"/>
      <c r="AK8" s="138"/>
      <c r="AL8" s="138"/>
      <c r="AM8" s="138"/>
      <c r="AN8" s="138"/>
    </row>
    <row r="9" spans="1:40" s="72" customFormat="1" ht="11.25" customHeight="1">
      <c r="A9" s="4"/>
      <c r="B9" s="851"/>
      <c r="C9" s="864" t="s">
        <v>669</v>
      </c>
      <c r="D9" s="864"/>
      <c r="E9" s="1191"/>
      <c r="F9" s="1192">
        <v>-4.2</v>
      </c>
      <c r="G9" s="1191"/>
      <c r="H9" s="1192">
        <v>-4.0999999999999996</v>
      </c>
      <c r="I9" s="1191"/>
      <c r="J9" s="1192">
        <v>-4</v>
      </c>
      <c r="K9" s="1191"/>
      <c r="L9" s="1192">
        <v>-4</v>
      </c>
      <c r="M9" s="1191"/>
      <c r="N9" s="1192">
        <v>-3.8</v>
      </c>
      <c r="O9" s="1191"/>
      <c r="P9" s="1192">
        <v>-3.7</v>
      </c>
      <c r="Q9" s="1191"/>
      <c r="R9" s="1192">
        <v>-3.4</v>
      </c>
      <c r="S9" s="1191"/>
      <c r="T9" s="1192">
        <v>-3.6</v>
      </c>
      <c r="U9" s="1191"/>
      <c r="V9" s="1192">
        <v>-4</v>
      </c>
      <c r="W9" s="1191"/>
      <c r="X9" s="1192">
        <v>-4.3</v>
      </c>
      <c r="Y9" s="1191"/>
      <c r="Z9" s="1192">
        <v>-4.4000000000000004</v>
      </c>
      <c r="AA9" s="1191"/>
      <c r="AB9" s="1192">
        <v>-4.3</v>
      </c>
      <c r="AC9" s="1191"/>
      <c r="AD9" s="1192">
        <v>-4.2</v>
      </c>
      <c r="AE9" s="135"/>
      <c r="AF9" s="127"/>
      <c r="AG9" s="138"/>
      <c r="AH9" s="138"/>
      <c r="AI9" s="138"/>
      <c r="AJ9" s="138"/>
      <c r="AK9" s="138"/>
      <c r="AL9" s="138"/>
      <c r="AM9" s="138"/>
      <c r="AN9" s="138"/>
    </row>
    <row r="10" spans="1:40" s="72" customFormat="1" ht="2.25" customHeight="1">
      <c r="A10" s="4"/>
      <c r="B10" s="851"/>
      <c r="C10" s="864"/>
      <c r="D10" s="864"/>
      <c r="E10" s="1193"/>
      <c r="F10" s="1194"/>
      <c r="G10" s="1193"/>
      <c r="H10" s="1194"/>
      <c r="I10" s="1193"/>
      <c r="J10" s="1194"/>
      <c r="K10" s="1193"/>
      <c r="L10" s="1194"/>
      <c r="M10" s="1193"/>
      <c r="N10" s="1194"/>
      <c r="O10" s="1193"/>
      <c r="P10" s="1194"/>
      <c r="Q10" s="1193"/>
      <c r="R10" s="1194"/>
      <c r="S10" s="1193"/>
      <c r="T10" s="1194"/>
      <c r="U10" s="1193"/>
      <c r="V10" s="1194"/>
      <c r="W10" s="1193"/>
      <c r="X10" s="1194"/>
      <c r="Y10" s="1193"/>
      <c r="Z10" s="1194"/>
      <c r="AA10" s="1193"/>
      <c r="AB10" s="1194"/>
      <c r="AC10" s="1193"/>
      <c r="AD10" s="1194"/>
      <c r="AE10" s="135"/>
      <c r="AF10" s="127"/>
      <c r="AG10" s="138"/>
      <c r="AH10" s="138"/>
      <c r="AI10" s="138"/>
      <c r="AJ10" s="138"/>
      <c r="AK10" s="138"/>
      <c r="AL10" s="138"/>
      <c r="AM10" s="138"/>
      <c r="AN10" s="138"/>
    </row>
    <row r="11" spans="1:40" s="72" customFormat="1" ht="9.75" customHeight="1">
      <c r="A11" s="4"/>
      <c r="B11" s="851"/>
      <c r="C11" s="864" t="s">
        <v>670</v>
      </c>
      <c r="D11" s="832"/>
      <c r="E11" s="1195"/>
      <c r="F11" s="1196"/>
      <c r="G11" s="1195"/>
      <c r="H11" s="1196"/>
      <c r="I11" s="1195"/>
      <c r="J11" s="1196"/>
      <c r="K11" s="1195"/>
      <c r="L11" s="1196"/>
      <c r="M11" s="1195"/>
      <c r="N11" s="1196"/>
      <c r="O11" s="1195"/>
      <c r="P11" s="1196"/>
      <c r="Q11" s="1195"/>
      <c r="R11" s="1196"/>
      <c r="S11" s="1195"/>
      <c r="T11" s="1196"/>
      <c r="U11" s="1195"/>
      <c r="V11" s="1196"/>
      <c r="W11" s="1195"/>
      <c r="X11" s="1196"/>
      <c r="Y11" s="1195"/>
      <c r="Z11" s="1196"/>
      <c r="AA11" s="1195"/>
      <c r="AB11" s="1196"/>
      <c r="AC11" s="1195"/>
      <c r="AD11" s="1196"/>
      <c r="AE11" s="4"/>
      <c r="AF11" s="127"/>
      <c r="AG11" s="138"/>
      <c r="AH11" s="138"/>
      <c r="AI11" s="138"/>
      <c r="AJ11" s="138"/>
      <c r="AK11" s="138"/>
      <c r="AL11" s="138"/>
      <c r="AM11" s="138"/>
      <c r="AN11" s="138"/>
    </row>
    <row r="12" spans="1:40" s="72" customFormat="1" ht="11.25" customHeight="1">
      <c r="A12" s="4"/>
      <c r="B12" s="851"/>
      <c r="C12" s="4"/>
      <c r="D12" s="156" t="s">
        <v>201</v>
      </c>
      <c r="E12" s="484"/>
      <c r="F12" s="485">
        <v>-21.6</v>
      </c>
      <c r="G12" s="484"/>
      <c r="H12" s="485">
        <v>-20.2</v>
      </c>
      <c r="I12" s="484"/>
      <c r="J12" s="485">
        <v>-19.600000000000001</v>
      </c>
      <c r="K12" s="484"/>
      <c r="L12" s="485">
        <v>-19.8</v>
      </c>
      <c r="M12" s="484"/>
      <c r="N12" s="485">
        <v>-19.899999999999999</v>
      </c>
      <c r="O12" s="484"/>
      <c r="P12" s="485">
        <v>-20.3</v>
      </c>
      <c r="Q12" s="484"/>
      <c r="R12" s="485">
        <v>-18.899999999999999</v>
      </c>
      <c r="S12" s="484"/>
      <c r="T12" s="485">
        <v>-19.600000000000001</v>
      </c>
      <c r="U12" s="484"/>
      <c r="V12" s="485">
        <v>-20.7</v>
      </c>
      <c r="W12" s="484"/>
      <c r="X12" s="485">
        <v>-22.6</v>
      </c>
      <c r="Y12" s="484"/>
      <c r="Z12" s="485">
        <v>-21.4</v>
      </c>
      <c r="AA12" s="484"/>
      <c r="AB12" s="485">
        <v>-19.899999999999999</v>
      </c>
      <c r="AC12" s="484"/>
      <c r="AD12" s="485">
        <v>-18.100000000000001</v>
      </c>
      <c r="AE12" s="4"/>
      <c r="AF12" s="127"/>
      <c r="AG12" s="138"/>
      <c r="AH12" s="138"/>
      <c r="AI12" s="138"/>
      <c r="AJ12" s="138"/>
      <c r="AK12" s="138"/>
      <c r="AL12" s="138"/>
      <c r="AM12" s="138"/>
      <c r="AN12" s="138"/>
    </row>
    <row r="13" spans="1:40" s="72" customFormat="1" ht="12.75" customHeight="1">
      <c r="A13" s="4"/>
      <c r="B13" s="851"/>
      <c r="C13" s="4"/>
      <c r="D13" s="156" t="s">
        <v>202</v>
      </c>
      <c r="E13" s="484"/>
      <c r="F13" s="485">
        <v>-67.5</v>
      </c>
      <c r="G13" s="484"/>
      <c r="H13" s="485">
        <v>-68.8</v>
      </c>
      <c r="I13" s="484"/>
      <c r="J13" s="485">
        <v>-69.7</v>
      </c>
      <c r="K13" s="484"/>
      <c r="L13" s="485">
        <v>-70.900000000000006</v>
      </c>
      <c r="M13" s="484"/>
      <c r="N13" s="485">
        <v>-71.5</v>
      </c>
      <c r="O13" s="484"/>
      <c r="P13" s="485">
        <v>-71.8</v>
      </c>
      <c r="Q13" s="484"/>
      <c r="R13" s="485">
        <v>-70.3</v>
      </c>
      <c r="S13" s="484"/>
      <c r="T13" s="485">
        <v>-70.5</v>
      </c>
      <c r="U13" s="484"/>
      <c r="V13" s="485">
        <v>-71.3</v>
      </c>
      <c r="W13" s="484"/>
      <c r="X13" s="485">
        <v>-72.2</v>
      </c>
      <c r="Y13" s="484"/>
      <c r="Z13" s="485">
        <v>-70.7</v>
      </c>
      <c r="AA13" s="484"/>
      <c r="AB13" s="485">
        <v>-68.8</v>
      </c>
      <c r="AC13" s="484"/>
      <c r="AD13" s="485">
        <v>-66.7</v>
      </c>
      <c r="AE13" s="4"/>
      <c r="AF13" s="127"/>
      <c r="AG13" s="138"/>
      <c r="AH13" s="138"/>
      <c r="AI13" s="138"/>
      <c r="AJ13" s="138"/>
      <c r="AK13" s="138"/>
      <c r="AL13" s="138"/>
      <c r="AM13" s="138"/>
      <c r="AN13" s="138"/>
    </row>
    <row r="14" spans="1:40" s="72" customFormat="1" ht="11.25" customHeight="1">
      <c r="A14" s="4"/>
      <c r="B14" s="851"/>
      <c r="C14" s="4"/>
      <c r="D14" s="156" t="s">
        <v>203</v>
      </c>
      <c r="E14" s="484"/>
      <c r="F14" s="485">
        <v>-21.2</v>
      </c>
      <c r="G14" s="484"/>
      <c r="H14" s="485">
        <v>-19.899999999999999</v>
      </c>
      <c r="I14" s="484"/>
      <c r="J14" s="485">
        <v>-19.3</v>
      </c>
      <c r="K14" s="484"/>
      <c r="L14" s="485">
        <v>-19.8</v>
      </c>
      <c r="M14" s="484"/>
      <c r="N14" s="485">
        <v>-19.899999999999999</v>
      </c>
      <c r="O14" s="484"/>
      <c r="P14" s="485">
        <v>-19.8</v>
      </c>
      <c r="Q14" s="484"/>
      <c r="R14" s="485">
        <v>-19.600000000000001</v>
      </c>
      <c r="S14" s="484"/>
      <c r="T14" s="485">
        <v>-20.5</v>
      </c>
      <c r="U14" s="484"/>
      <c r="V14" s="485">
        <v>-21.8</v>
      </c>
      <c r="W14" s="484"/>
      <c r="X14" s="485">
        <v>-20.7</v>
      </c>
      <c r="Y14" s="484"/>
      <c r="Z14" s="485">
        <v>-19.899999999999999</v>
      </c>
      <c r="AA14" s="484"/>
      <c r="AB14" s="485">
        <v>-19</v>
      </c>
      <c r="AC14" s="484"/>
      <c r="AD14" s="485">
        <v>-18.5</v>
      </c>
      <c r="AE14" s="4"/>
      <c r="AF14" s="127"/>
      <c r="AG14" s="138"/>
      <c r="AH14" s="138"/>
      <c r="AI14" s="138"/>
      <c r="AJ14" s="138"/>
      <c r="AK14" s="138"/>
      <c r="AL14" s="138"/>
      <c r="AM14" s="138"/>
      <c r="AN14" s="138"/>
    </row>
    <row r="15" spans="1:40" s="72" customFormat="1" ht="12" customHeight="1">
      <c r="A15" s="4"/>
      <c r="B15" s="851"/>
      <c r="C15" s="4"/>
      <c r="D15" s="156" t="s">
        <v>204</v>
      </c>
      <c r="E15" s="484"/>
      <c r="F15" s="485">
        <v>-29.2</v>
      </c>
      <c r="G15" s="484"/>
      <c r="H15" s="485">
        <v>-29.6</v>
      </c>
      <c r="I15" s="484"/>
      <c r="J15" s="485">
        <v>-29.9</v>
      </c>
      <c r="K15" s="484"/>
      <c r="L15" s="485">
        <v>-29.5</v>
      </c>
      <c r="M15" s="484"/>
      <c r="N15" s="485">
        <v>-30.3</v>
      </c>
      <c r="O15" s="484"/>
      <c r="P15" s="485">
        <v>-31.1</v>
      </c>
      <c r="Q15" s="484"/>
      <c r="R15" s="485">
        <v>-30.6</v>
      </c>
      <c r="S15" s="484"/>
      <c r="T15" s="485">
        <v>-31</v>
      </c>
      <c r="U15" s="484"/>
      <c r="V15" s="485">
        <v>-33.1</v>
      </c>
      <c r="W15" s="484"/>
      <c r="X15" s="485">
        <v>-35.9</v>
      </c>
      <c r="Y15" s="484"/>
      <c r="Z15" s="485">
        <v>-35.200000000000003</v>
      </c>
      <c r="AA15" s="484"/>
      <c r="AB15" s="485">
        <v>-32.700000000000003</v>
      </c>
      <c r="AC15" s="484"/>
      <c r="AD15" s="485">
        <v>-31</v>
      </c>
      <c r="AE15" s="4"/>
      <c r="AF15" s="127"/>
      <c r="AG15" s="138"/>
      <c r="AH15" s="138"/>
      <c r="AI15" s="138"/>
      <c r="AJ15" s="138"/>
      <c r="AK15" s="138"/>
      <c r="AL15" s="138"/>
      <c r="AM15" s="138"/>
      <c r="AN15" s="138"/>
    </row>
    <row r="16" spans="1:40" s="72" customFormat="1" ht="10.5" customHeight="1">
      <c r="A16" s="4"/>
      <c r="B16" s="851"/>
      <c r="C16" s="4"/>
      <c r="D16" s="318"/>
      <c r="E16" s="318"/>
      <c r="F16" s="483"/>
      <c r="G16" s="483"/>
      <c r="H16" s="483"/>
      <c r="I16" s="483"/>
      <c r="J16" s="483"/>
      <c r="K16" s="483"/>
      <c r="L16" s="483"/>
      <c r="M16" s="483"/>
      <c r="N16" s="483"/>
      <c r="O16" s="483"/>
      <c r="P16" s="483"/>
      <c r="Q16" s="483"/>
      <c r="R16" s="483"/>
      <c r="S16" s="483"/>
      <c r="T16" s="483"/>
      <c r="U16" s="483"/>
      <c r="V16" s="483"/>
      <c r="W16" s="483"/>
      <c r="X16" s="483"/>
      <c r="Y16" s="483"/>
      <c r="Z16" s="483"/>
      <c r="AA16" s="483"/>
      <c r="AB16" s="483"/>
      <c r="AC16" s="483"/>
      <c r="AD16" s="483"/>
      <c r="AE16" s="4"/>
      <c r="AF16" s="127"/>
      <c r="AG16" s="138"/>
      <c r="AH16" s="138"/>
      <c r="AI16" s="138"/>
      <c r="AJ16" s="138"/>
      <c r="AK16" s="138"/>
      <c r="AL16" s="138"/>
      <c r="AM16" s="138"/>
      <c r="AN16" s="138"/>
    </row>
    <row r="17" spans="1:40" s="72" customFormat="1" ht="10.5" customHeight="1">
      <c r="A17" s="4"/>
      <c r="B17" s="851"/>
      <c r="C17" s="4"/>
      <c r="D17" s="318"/>
      <c r="E17" s="318"/>
      <c r="F17" s="483"/>
      <c r="G17" s="483"/>
      <c r="H17" s="483"/>
      <c r="I17" s="483"/>
      <c r="J17" s="483"/>
      <c r="K17" s="483"/>
      <c r="L17" s="483"/>
      <c r="M17" s="483"/>
      <c r="N17" s="483"/>
      <c r="O17" s="483"/>
      <c r="P17" s="483"/>
      <c r="Q17" s="483"/>
      <c r="R17" s="483"/>
      <c r="S17" s="483"/>
      <c r="T17" s="483"/>
      <c r="U17" s="483"/>
      <c r="V17" s="483"/>
      <c r="W17" s="483"/>
      <c r="X17" s="483"/>
      <c r="Y17" s="483"/>
      <c r="Z17" s="483"/>
      <c r="AA17" s="483"/>
      <c r="AB17" s="483"/>
      <c r="AC17" s="483"/>
      <c r="AD17" s="483"/>
      <c r="AE17" s="4"/>
      <c r="AF17" s="127"/>
      <c r="AG17" s="138"/>
      <c r="AH17" s="138"/>
      <c r="AI17" s="138"/>
      <c r="AJ17" s="138"/>
      <c r="AK17" s="138"/>
      <c r="AL17" s="138"/>
      <c r="AM17" s="138"/>
      <c r="AN17" s="138"/>
    </row>
    <row r="18" spans="1:40" s="72" customFormat="1" ht="10.5" customHeight="1">
      <c r="A18" s="4"/>
      <c r="B18" s="851"/>
      <c r="C18" s="4"/>
      <c r="D18" s="318"/>
      <c r="E18" s="318"/>
      <c r="F18" s="483"/>
      <c r="G18" s="483"/>
      <c r="H18" s="483"/>
      <c r="I18" s="483"/>
      <c r="J18" s="483"/>
      <c r="K18" s="483"/>
      <c r="L18" s="483"/>
      <c r="M18" s="483"/>
      <c r="N18" s="483"/>
      <c r="O18" s="483"/>
      <c r="P18" s="483"/>
      <c r="Q18" s="483"/>
      <c r="R18" s="483"/>
      <c r="S18" s="483"/>
      <c r="T18" s="483"/>
      <c r="U18" s="483"/>
      <c r="V18" s="483"/>
      <c r="W18" s="483"/>
      <c r="X18" s="483"/>
      <c r="Y18" s="483"/>
      <c r="Z18" s="483"/>
      <c r="AA18" s="483"/>
      <c r="AB18" s="483"/>
      <c r="AC18" s="483"/>
      <c r="AD18" s="483"/>
      <c r="AE18" s="4"/>
      <c r="AF18" s="127"/>
      <c r="AG18" s="138"/>
      <c r="AH18" s="138"/>
      <c r="AI18" s="138"/>
      <c r="AJ18" s="138"/>
      <c r="AK18" s="138"/>
      <c r="AL18" s="138"/>
      <c r="AM18" s="138"/>
      <c r="AN18" s="138"/>
    </row>
    <row r="19" spans="1:40" s="72" customFormat="1" ht="10.5" customHeight="1">
      <c r="A19" s="4"/>
      <c r="B19" s="851"/>
      <c r="C19" s="4"/>
      <c r="D19" s="318"/>
      <c r="E19" s="318"/>
      <c r="F19" s="483"/>
      <c r="G19" s="483"/>
      <c r="H19" s="483"/>
      <c r="I19" s="483"/>
      <c r="J19" s="483"/>
      <c r="K19" s="483"/>
      <c r="L19" s="483"/>
      <c r="M19" s="483"/>
      <c r="N19" s="483"/>
      <c r="O19" s="483"/>
      <c r="P19" s="483"/>
      <c r="Q19" s="483"/>
      <c r="R19" s="483"/>
      <c r="S19" s="483"/>
      <c r="T19" s="483"/>
      <c r="U19" s="483"/>
      <c r="V19" s="483"/>
      <c r="W19" s="483"/>
      <c r="X19" s="483"/>
      <c r="Y19" s="483"/>
      <c r="Z19" s="483"/>
      <c r="AA19" s="483"/>
      <c r="AB19" s="483"/>
      <c r="AC19" s="483"/>
      <c r="AD19" s="483"/>
      <c r="AE19" s="4"/>
      <c r="AF19" s="127"/>
      <c r="AG19" s="138"/>
      <c r="AH19" s="138"/>
      <c r="AI19" s="138"/>
      <c r="AJ19" s="138"/>
      <c r="AK19" s="138"/>
      <c r="AL19" s="138"/>
      <c r="AM19" s="138"/>
      <c r="AN19" s="138"/>
    </row>
    <row r="20" spans="1:40" s="72" customFormat="1" ht="10.5" customHeight="1">
      <c r="A20" s="4"/>
      <c r="B20" s="851"/>
      <c r="C20" s="4"/>
      <c r="D20" s="318"/>
      <c r="E20" s="318"/>
      <c r="F20" s="483"/>
      <c r="G20" s="483"/>
      <c r="H20" s="483"/>
      <c r="I20" s="483"/>
      <c r="J20" s="483"/>
      <c r="K20" s="483"/>
      <c r="L20" s="483"/>
      <c r="M20" s="483"/>
      <c r="N20" s="483"/>
      <c r="O20" s="483"/>
      <c r="P20" s="483"/>
      <c r="Q20" s="483"/>
      <c r="R20" s="483"/>
      <c r="S20" s="483"/>
      <c r="T20" s="483"/>
      <c r="U20" s="483"/>
      <c r="V20" s="483"/>
      <c r="W20" s="483"/>
      <c r="X20" s="483"/>
      <c r="Y20" s="483"/>
      <c r="Z20" s="483"/>
      <c r="AA20" s="483"/>
      <c r="AB20" s="483"/>
      <c r="AC20" s="483"/>
      <c r="AD20" s="483"/>
      <c r="AE20" s="4"/>
      <c r="AF20" s="127"/>
      <c r="AG20" s="138"/>
      <c r="AH20" s="138"/>
      <c r="AI20" s="138"/>
      <c r="AJ20" s="138"/>
      <c r="AK20" s="138"/>
      <c r="AL20" s="138"/>
      <c r="AM20" s="138"/>
      <c r="AN20" s="138"/>
    </row>
    <row r="21" spans="1:40" s="72" customFormat="1" ht="10.5" customHeight="1">
      <c r="A21" s="4"/>
      <c r="B21" s="851"/>
      <c r="C21" s="4"/>
      <c r="D21" s="318"/>
      <c r="E21" s="318"/>
      <c r="F21" s="483"/>
      <c r="G21" s="483"/>
      <c r="H21" s="483"/>
      <c r="I21" s="483"/>
      <c r="J21" s="483"/>
      <c r="K21" s="483"/>
      <c r="L21" s="483"/>
      <c r="M21" s="483"/>
      <c r="N21" s="483"/>
      <c r="O21" s="483"/>
      <c r="P21" s="483"/>
      <c r="Q21" s="483"/>
      <c r="R21" s="483"/>
      <c r="S21" s="483"/>
      <c r="T21" s="483"/>
      <c r="U21" s="483"/>
      <c r="V21" s="483"/>
      <c r="W21" s="483"/>
      <c r="X21" s="483"/>
      <c r="Y21" s="483"/>
      <c r="Z21" s="483"/>
      <c r="AA21" s="483"/>
      <c r="AB21" s="483"/>
      <c r="AC21" s="483"/>
      <c r="AD21" s="483"/>
      <c r="AE21" s="4"/>
      <c r="AF21" s="127"/>
      <c r="AG21" s="138"/>
      <c r="AH21" s="138"/>
      <c r="AI21" s="138"/>
      <c r="AJ21" s="138"/>
      <c r="AK21" s="138"/>
      <c r="AL21" s="138"/>
      <c r="AM21" s="138"/>
      <c r="AN21" s="138"/>
    </row>
    <row r="22" spans="1:40" s="72" customFormat="1" ht="10.5" customHeight="1">
      <c r="A22" s="4"/>
      <c r="B22" s="851"/>
      <c r="C22" s="4"/>
      <c r="D22" s="318"/>
      <c r="E22" s="318"/>
      <c r="F22" s="483"/>
      <c r="G22" s="483"/>
      <c r="H22" s="483"/>
      <c r="I22" s="483"/>
      <c r="J22" s="483"/>
      <c r="K22" s="483"/>
      <c r="L22" s="483"/>
      <c r="M22" s="483"/>
      <c r="N22" s="483"/>
      <c r="O22" s="483"/>
      <c r="P22" s="483"/>
      <c r="Q22" s="483"/>
      <c r="R22" s="483"/>
      <c r="S22" s="483"/>
      <c r="T22" s="483"/>
      <c r="U22" s="483"/>
      <c r="V22" s="483"/>
      <c r="W22" s="483"/>
      <c r="X22" s="483"/>
      <c r="Y22" s="483"/>
      <c r="Z22" s="483"/>
      <c r="AA22" s="483"/>
      <c r="AB22" s="483"/>
      <c r="AC22" s="483"/>
      <c r="AD22" s="483"/>
      <c r="AE22" s="4"/>
      <c r="AF22" s="127"/>
      <c r="AG22" s="138"/>
      <c r="AH22" s="138"/>
      <c r="AI22" s="138"/>
      <c r="AJ22" s="138"/>
      <c r="AK22" s="138"/>
      <c r="AL22" s="138"/>
      <c r="AM22" s="138"/>
      <c r="AN22" s="138"/>
    </row>
    <row r="23" spans="1:40" s="72" customFormat="1" ht="10.5" customHeight="1">
      <c r="A23" s="4"/>
      <c r="B23" s="851"/>
      <c r="C23" s="4"/>
      <c r="D23" s="318"/>
      <c r="E23" s="318"/>
      <c r="F23" s="483"/>
      <c r="G23" s="483"/>
      <c r="H23" s="483"/>
      <c r="I23" s="483"/>
      <c r="J23" s="483"/>
      <c r="K23" s="483"/>
      <c r="L23" s="483"/>
      <c r="M23" s="483"/>
      <c r="N23" s="483"/>
      <c r="O23" s="483"/>
      <c r="P23" s="483"/>
      <c r="Q23" s="483"/>
      <c r="R23" s="483"/>
      <c r="S23" s="483"/>
      <c r="T23" s="483"/>
      <c r="U23" s="483"/>
      <c r="V23" s="483"/>
      <c r="W23" s="483"/>
      <c r="X23" s="483"/>
      <c r="Y23" s="483"/>
      <c r="Z23" s="483"/>
      <c r="AA23" s="483"/>
      <c r="AB23" s="483"/>
      <c r="AC23" s="483"/>
      <c r="AD23" s="483"/>
      <c r="AE23" s="4"/>
      <c r="AF23" s="127"/>
      <c r="AG23" s="138"/>
      <c r="AH23" s="138"/>
      <c r="AI23" s="138"/>
      <c r="AJ23" s="138"/>
      <c r="AK23" s="138"/>
      <c r="AL23" s="138"/>
      <c r="AM23" s="138"/>
      <c r="AN23" s="138"/>
    </row>
    <row r="24" spans="1:40" s="72" customFormat="1" ht="10.5" customHeight="1">
      <c r="A24" s="4"/>
      <c r="B24" s="851"/>
      <c r="C24" s="4"/>
      <c r="D24" s="318"/>
      <c r="E24" s="318"/>
      <c r="F24" s="483"/>
      <c r="G24" s="483"/>
      <c r="H24" s="483"/>
      <c r="I24" s="483"/>
      <c r="J24" s="483"/>
      <c r="K24" s="483"/>
      <c r="L24" s="483"/>
      <c r="M24" s="483"/>
      <c r="N24" s="483"/>
      <c r="O24" s="483"/>
      <c r="P24" s="483"/>
      <c r="Q24" s="483"/>
      <c r="R24" s="483"/>
      <c r="S24" s="483"/>
      <c r="T24" s="483"/>
      <c r="U24" s="483"/>
      <c r="V24" s="483"/>
      <c r="W24" s="483"/>
      <c r="X24" s="483"/>
      <c r="Y24" s="483"/>
      <c r="Z24" s="483"/>
      <c r="AA24" s="483"/>
      <c r="AB24" s="483"/>
      <c r="AC24" s="483"/>
      <c r="AD24" s="483"/>
      <c r="AE24" s="4"/>
      <c r="AF24" s="127"/>
      <c r="AG24" s="138"/>
      <c r="AH24" s="138"/>
      <c r="AI24" s="138"/>
      <c r="AJ24" s="138"/>
      <c r="AK24" s="138"/>
      <c r="AL24" s="138"/>
      <c r="AM24" s="138"/>
      <c r="AN24" s="138"/>
    </row>
    <row r="25" spans="1:40" s="72" customFormat="1" ht="10.5" customHeight="1">
      <c r="A25" s="4"/>
      <c r="B25" s="851"/>
      <c r="C25" s="4"/>
      <c r="D25" s="318"/>
      <c r="E25" s="318"/>
      <c r="F25" s="483"/>
      <c r="G25" s="483"/>
      <c r="H25" s="483"/>
      <c r="I25" s="483"/>
      <c r="J25" s="483"/>
      <c r="K25" s="483"/>
      <c r="L25" s="483"/>
      <c r="M25" s="483"/>
      <c r="N25" s="483"/>
      <c r="O25" s="483"/>
      <c r="P25" s="483"/>
      <c r="Q25" s="483"/>
      <c r="R25" s="483"/>
      <c r="S25" s="483"/>
      <c r="T25" s="483"/>
      <c r="U25" s="483"/>
      <c r="V25" s="483"/>
      <c r="W25" s="483"/>
      <c r="X25" s="483"/>
      <c r="Y25" s="483"/>
      <c r="Z25" s="483"/>
      <c r="AA25" s="483"/>
      <c r="AB25" s="483"/>
      <c r="AC25" s="483"/>
      <c r="AD25" s="483"/>
      <c r="AE25" s="4"/>
      <c r="AF25" s="127"/>
      <c r="AG25" s="138"/>
      <c r="AH25" s="138"/>
      <c r="AI25" s="138"/>
      <c r="AJ25" s="138"/>
      <c r="AK25" s="138"/>
      <c r="AL25" s="138"/>
      <c r="AM25" s="138"/>
      <c r="AN25" s="138"/>
    </row>
    <row r="26" spans="1:40" s="72" customFormat="1" ht="10.5" customHeight="1">
      <c r="A26" s="4"/>
      <c r="B26" s="851"/>
      <c r="C26" s="4"/>
      <c r="D26" s="318"/>
      <c r="E26" s="318"/>
      <c r="F26" s="483"/>
      <c r="G26" s="483"/>
      <c r="H26" s="483"/>
      <c r="I26" s="483"/>
      <c r="J26" s="483"/>
      <c r="K26" s="483"/>
      <c r="L26" s="483"/>
      <c r="M26" s="483"/>
      <c r="N26" s="483"/>
      <c r="O26" s="483"/>
      <c r="P26" s="483"/>
      <c r="Q26" s="483"/>
      <c r="R26" s="483"/>
      <c r="S26" s="483"/>
      <c r="T26" s="483"/>
      <c r="U26" s="483"/>
      <c r="V26" s="483"/>
      <c r="W26" s="483"/>
      <c r="X26" s="483"/>
      <c r="Y26" s="483"/>
      <c r="Z26" s="483"/>
      <c r="AA26" s="483"/>
      <c r="AB26" s="483"/>
      <c r="AC26" s="483"/>
      <c r="AD26" s="483"/>
      <c r="AE26" s="4"/>
      <c r="AF26" s="127"/>
      <c r="AG26" s="138"/>
      <c r="AH26" s="138"/>
      <c r="AI26" s="138"/>
      <c r="AJ26" s="138"/>
      <c r="AK26" s="138"/>
      <c r="AL26" s="138"/>
      <c r="AM26" s="138"/>
      <c r="AN26" s="138"/>
    </row>
    <row r="27" spans="1:40" s="72" customFormat="1" ht="10.5" customHeight="1">
      <c r="A27" s="4"/>
      <c r="B27" s="851"/>
      <c r="C27" s="4"/>
      <c r="D27" s="318"/>
      <c r="E27" s="318"/>
      <c r="F27" s="483"/>
      <c r="G27" s="483"/>
      <c r="H27" s="483"/>
      <c r="I27" s="483"/>
      <c r="J27" s="483"/>
      <c r="K27" s="483"/>
      <c r="L27" s="483"/>
      <c r="M27" s="483"/>
      <c r="N27" s="483"/>
      <c r="O27" s="483"/>
      <c r="P27" s="483"/>
      <c r="Q27" s="483"/>
      <c r="R27" s="483"/>
      <c r="S27" s="483"/>
      <c r="T27" s="483"/>
      <c r="U27" s="483"/>
      <c r="V27" s="483"/>
      <c r="W27" s="483"/>
      <c r="X27" s="483"/>
      <c r="Y27" s="483"/>
      <c r="Z27" s="483"/>
      <c r="AA27" s="483"/>
      <c r="AB27" s="483"/>
      <c r="AC27" s="483"/>
      <c r="AD27" s="483"/>
      <c r="AE27" s="4"/>
      <c r="AF27" s="127"/>
      <c r="AG27" s="138"/>
      <c r="AH27" s="138"/>
      <c r="AI27" s="138"/>
      <c r="AJ27" s="138"/>
      <c r="AK27" s="138"/>
      <c r="AL27" s="138"/>
      <c r="AM27" s="138"/>
      <c r="AN27" s="138"/>
    </row>
    <row r="28" spans="1:40" s="72" customFormat="1" ht="10.5" customHeight="1">
      <c r="A28" s="4"/>
      <c r="B28" s="851"/>
      <c r="C28" s="4"/>
      <c r="D28" s="318"/>
      <c r="E28" s="318"/>
      <c r="F28" s="483"/>
      <c r="G28" s="483"/>
      <c r="H28" s="483"/>
      <c r="I28" s="483"/>
      <c r="J28" s="483"/>
      <c r="K28" s="483"/>
      <c r="L28" s="483"/>
      <c r="M28" s="483"/>
      <c r="N28" s="483"/>
      <c r="O28" s="483"/>
      <c r="P28" s="483"/>
      <c r="Q28" s="483"/>
      <c r="R28" s="483"/>
      <c r="S28" s="483"/>
      <c r="T28" s="483"/>
      <c r="U28" s="483"/>
      <c r="V28" s="483"/>
      <c r="W28" s="483"/>
      <c r="X28" s="483"/>
      <c r="Y28" s="483"/>
      <c r="Z28" s="483"/>
      <c r="AA28" s="483"/>
      <c r="AB28" s="483"/>
      <c r="AC28" s="483"/>
      <c r="AD28" s="483"/>
      <c r="AE28" s="4"/>
      <c r="AF28" s="127"/>
      <c r="AG28" s="138"/>
      <c r="AH28" s="138"/>
      <c r="AI28" s="138"/>
      <c r="AJ28" s="138"/>
      <c r="AK28" s="138"/>
      <c r="AL28" s="138"/>
      <c r="AM28" s="138"/>
      <c r="AN28" s="138"/>
    </row>
    <row r="29" spans="1:40" s="72" customFormat="1" ht="6" customHeight="1">
      <c r="A29" s="4"/>
      <c r="B29" s="851"/>
      <c r="C29" s="4"/>
      <c r="D29" s="318"/>
      <c r="E29" s="318"/>
      <c r="F29" s="483"/>
      <c r="G29" s="483"/>
      <c r="H29" s="483"/>
      <c r="I29" s="483"/>
      <c r="J29" s="483"/>
      <c r="K29" s="483"/>
      <c r="L29" s="483"/>
      <c r="M29" s="483"/>
      <c r="N29" s="483"/>
      <c r="O29" s="483"/>
      <c r="P29" s="483"/>
      <c r="Q29" s="483"/>
      <c r="R29" s="483"/>
      <c r="S29" s="483"/>
      <c r="T29" s="483"/>
      <c r="U29" s="483"/>
      <c r="V29" s="483"/>
      <c r="W29" s="483"/>
      <c r="X29" s="483"/>
      <c r="Y29" s="483"/>
      <c r="Z29" s="483"/>
      <c r="AA29" s="483"/>
      <c r="AB29" s="483"/>
      <c r="AC29" s="483"/>
      <c r="AD29" s="483"/>
      <c r="AE29" s="4"/>
      <c r="AF29" s="127"/>
      <c r="AG29" s="138"/>
      <c r="AH29" s="138"/>
      <c r="AI29" s="138"/>
      <c r="AJ29" s="138"/>
      <c r="AK29" s="138"/>
      <c r="AL29" s="138"/>
      <c r="AM29" s="138"/>
      <c r="AN29" s="138"/>
    </row>
    <row r="30" spans="1:40" s="72" customFormat="1" ht="18.75" customHeight="1">
      <c r="A30" s="4"/>
      <c r="B30" s="851"/>
      <c r="C30" s="864" t="s">
        <v>668</v>
      </c>
      <c r="D30" s="832"/>
      <c r="E30" s="832"/>
      <c r="F30" s="1189"/>
      <c r="G30" s="1190"/>
      <c r="H30" s="1190"/>
      <c r="I30" s="1190"/>
      <c r="J30" s="1190"/>
      <c r="K30" s="1190"/>
      <c r="L30" s="1190"/>
      <c r="M30" s="1190"/>
      <c r="N30" s="1190"/>
      <c r="O30" s="486"/>
      <c r="P30" s="486"/>
      <c r="Q30" s="486"/>
      <c r="R30" s="486"/>
      <c r="S30" s="486"/>
      <c r="T30" s="486"/>
      <c r="U30" s="486"/>
      <c r="V30" s="486"/>
      <c r="W30" s="486"/>
      <c r="X30" s="486"/>
      <c r="Y30" s="486"/>
      <c r="Z30" s="486"/>
      <c r="AA30" s="486"/>
      <c r="AB30" s="486"/>
      <c r="AC30" s="486"/>
      <c r="AD30" s="486"/>
      <c r="AE30" s="487"/>
      <c r="AF30" s="127"/>
      <c r="AG30" s="138"/>
      <c r="AH30" s="138"/>
      <c r="AI30" s="138"/>
      <c r="AJ30" s="138"/>
      <c r="AK30" s="138"/>
      <c r="AL30" s="138"/>
      <c r="AM30" s="138"/>
      <c r="AN30" s="138"/>
    </row>
    <row r="31" spans="1:40" s="72" customFormat="1" ht="11.25" customHeight="1">
      <c r="A31" s="4"/>
      <c r="B31" s="851"/>
      <c r="C31" s="313"/>
      <c r="D31" s="156" t="s">
        <v>205</v>
      </c>
      <c r="E31" s="318"/>
      <c r="F31" s="485">
        <v>-14.2</v>
      </c>
      <c r="G31" s="484"/>
      <c r="H31" s="485">
        <v>-14.7</v>
      </c>
      <c r="I31" s="484"/>
      <c r="J31" s="485">
        <v>-14.2</v>
      </c>
      <c r="K31" s="484"/>
      <c r="L31" s="485">
        <v>-13.4</v>
      </c>
      <c r="M31" s="484"/>
      <c r="N31" s="485">
        <v>-12.5</v>
      </c>
      <c r="O31" s="484"/>
      <c r="P31" s="485">
        <v>-12.7</v>
      </c>
      <c r="Q31" s="484"/>
      <c r="R31" s="485">
        <v>-12.6</v>
      </c>
      <c r="S31" s="484"/>
      <c r="T31" s="485">
        <v>-12.8</v>
      </c>
      <c r="U31" s="484"/>
      <c r="V31" s="485">
        <v>-14.2</v>
      </c>
      <c r="W31" s="484"/>
      <c r="X31" s="485">
        <v>-15.8</v>
      </c>
      <c r="Y31" s="484"/>
      <c r="Z31" s="485">
        <v>-17.100000000000001</v>
      </c>
      <c r="AA31" s="484"/>
      <c r="AB31" s="485">
        <v>-15.9</v>
      </c>
      <c r="AC31" s="484"/>
      <c r="AD31" s="485">
        <v>-14.4</v>
      </c>
      <c r="AE31" s="487"/>
      <c r="AF31" s="127"/>
      <c r="AG31" s="138"/>
      <c r="AH31" s="138"/>
      <c r="AI31" s="138"/>
      <c r="AJ31" s="138"/>
      <c r="AK31" s="138"/>
      <c r="AL31" s="138"/>
      <c r="AM31" s="138"/>
      <c r="AN31" s="138"/>
    </row>
    <row r="32" spans="1:40" s="72" customFormat="1" ht="12.75" customHeight="1">
      <c r="A32" s="4"/>
      <c r="B32" s="851"/>
      <c r="C32" s="313"/>
      <c r="D32" s="156" t="s">
        <v>202</v>
      </c>
      <c r="E32" s="318"/>
      <c r="F32" s="485">
        <v>-55.6</v>
      </c>
      <c r="G32" s="484"/>
      <c r="H32" s="485">
        <v>-56.8</v>
      </c>
      <c r="I32" s="484"/>
      <c r="J32" s="485">
        <v>-57</v>
      </c>
      <c r="K32" s="484"/>
      <c r="L32" s="485">
        <v>-58.1</v>
      </c>
      <c r="M32" s="484"/>
      <c r="N32" s="485">
        <v>-58.6</v>
      </c>
      <c r="O32" s="484"/>
      <c r="P32" s="485">
        <v>-58.9</v>
      </c>
      <c r="Q32" s="484"/>
      <c r="R32" s="485">
        <v>-57</v>
      </c>
      <c r="S32" s="484"/>
      <c r="T32" s="485">
        <v>-57.6</v>
      </c>
      <c r="U32" s="484"/>
      <c r="V32" s="485">
        <v>-58</v>
      </c>
      <c r="W32" s="484"/>
      <c r="X32" s="485">
        <v>-58.6</v>
      </c>
      <c r="Y32" s="484"/>
      <c r="Z32" s="485">
        <v>-55.5</v>
      </c>
      <c r="AA32" s="484"/>
      <c r="AB32" s="485">
        <v>-53.2</v>
      </c>
      <c r="AC32" s="484"/>
      <c r="AD32" s="485">
        <v>-51</v>
      </c>
      <c r="AE32" s="487"/>
      <c r="AF32" s="127"/>
      <c r="AG32" s="138"/>
      <c r="AH32" s="138"/>
      <c r="AI32" s="138"/>
      <c r="AJ32" s="138"/>
      <c r="AK32" s="138"/>
      <c r="AL32" s="138"/>
      <c r="AM32" s="138"/>
      <c r="AN32" s="138"/>
    </row>
    <row r="33" spans="1:40" s="72" customFormat="1" ht="11.25" customHeight="1">
      <c r="A33" s="4"/>
      <c r="B33" s="851"/>
      <c r="C33" s="313"/>
      <c r="D33" s="156" t="s">
        <v>203</v>
      </c>
      <c r="E33" s="318"/>
      <c r="F33" s="485">
        <v>-26.9</v>
      </c>
      <c r="G33" s="484"/>
      <c r="H33" s="485">
        <v>-26.4</v>
      </c>
      <c r="I33" s="484"/>
      <c r="J33" s="485">
        <v>-25.9</v>
      </c>
      <c r="K33" s="484"/>
      <c r="L33" s="485">
        <v>-26.8</v>
      </c>
      <c r="M33" s="484"/>
      <c r="N33" s="485">
        <v>-26</v>
      </c>
      <c r="O33" s="484"/>
      <c r="P33" s="485">
        <v>-24.6</v>
      </c>
      <c r="Q33" s="484"/>
      <c r="R33" s="485">
        <v>-24.9</v>
      </c>
      <c r="S33" s="484"/>
      <c r="T33" s="485">
        <v>-26.1</v>
      </c>
      <c r="U33" s="484"/>
      <c r="V33" s="485">
        <v>-29.1</v>
      </c>
      <c r="W33" s="484"/>
      <c r="X33" s="485">
        <v>-29.8</v>
      </c>
      <c r="Y33" s="484"/>
      <c r="Z33" s="485">
        <v>-29.3</v>
      </c>
      <c r="AA33" s="484"/>
      <c r="AB33" s="485">
        <v>-28.4</v>
      </c>
      <c r="AC33" s="484"/>
      <c r="AD33" s="485">
        <v>-27.3</v>
      </c>
      <c r="AE33" s="487"/>
      <c r="AF33" s="127"/>
      <c r="AG33" s="138"/>
      <c r="AH33" s="138"/>
      <c r="AI33" s="138"/>
      <c r="AJ33" s="138"/>
      <c r="AK33" s="138"/>
      <c r="AL33" s="138"/>
      <c r="AM33" s="138"/>
      <c r="AN33" s="138"/>
    </row>
    <row r="34" spans="1:40" s="72" customFormat="1" ht="12" customHeight="1">
      <c r="A34" s="4"/>
      <c r="B34" s="851"/>
      <c r="C34" s="313"/>
      <c r="D34" s="156" t="s">
        <v>206</v>
      </c>
      <c r="E34" s="318"/>
      <c r="F34" s="485">
        <v>-15.8</v>
      </c>
      <c r="G34" s="485"/>
      <c r="H34" s="485">
        <v>-14.7</v>
      </c>
      <c r="I34" s="485"/>
      <c r="J34" s="485">
        <v>-15</v>
      </c>
      <c r="K34" s="485"/>
      <c r="L34" s="485">
        <v>-17.100000000000001</v>
      </c>
      <c r="M34" s="485"/>
      <c r="N34" s="485">
        <v>-16.7</v>
      </c>
      <c r="O34" s="485"/>
      <c r="P34" s="485">
        <v>-15.8</v>
      </c>
      <c r="Q34" s="485"/>
      <c r="R34" s="485">
        <v>-13.9</v>
      </c>
      <c r="S34" s="485"/>
      <c r="T34" s="485">
        <v>-14.6</v>
      </c>
      <c r="U34" s="485"/>
      <c r="V34" s="485">
        <v>-15.4</v>
      </c>
      <c r="W34" s="485"/>
      <c r="X34" s="485">
        <v>-17.7</v>
      </c>
      <c r="Y34" s="485"/>
      <c r="Z34" s="485">
        <v>-18.2</v>
      </c>
      <c r="AA34" s="485"/>
      <c r="AB34" s="485">
        <v>-18.7</v>
      </c>
      <c r="AC34" s="485"/>
      <c r="AD34" s="485">
        <v>-18.3</v>
      </c>
      <c r="AE34" s="487"/>
      <c r="AF34" s="127"/>
      <c r="AG34" s="138"/>
      <c r="AH34" s="138"/>
      <c r="AI34" s="138"/>
      <c r="AJ34" s="138"/>
      <c r="AK34" s="138"/>
      <c r="AL34" s="138"/>
      <c r="AM34" s="138"/>
      <c r="AN34" s="138"/>
    </row>
    <row r="35" spans="1:40" s="72" customFormat="1" ht="21" customHeight="1">
      <c r="A35" s="4"/>
      <c r="B35" s="851"/>
      <c r="C35" s="1666" t="s">
        <v>666</v>
      </c>
      <c r="D35" s="1666"/>
      <c r="E35" s="832"/>
      <c r="F35" s="1186">
        <v>74.5</v>
      </c>
      <c r="G35" s="1186"/>
      <c r="H35" s="1186">
        <v>74.5</v>
      </c>
      <c r="I35" s="1186"/>
      <c r="J35" s="1186">
        <v>72.8</v>
      </c>
      <c r="K35" s="1186"/>
      <c r="L35" s="1186">
        <v>71.5</v>
      </c>
      <c r="M35" s="1186"/>
      <c r="N35" s="1186">
        <v>69.900000000000006</v>
      </c>
      <c r="O35" s="1186"/>
      <c r="P35" s="1186">
        <v>69</v>
      </c>
      <c r="Q35" s="1186"/>
      <c r="R35" s="1186">
        <v>67.2</v>
      </c>
      <c r="S35" s="1186"/>
      <c r="T35" s="1186">
        <v>68</v>
      </c>
      <c r="U35" s="1186"/>
      <c r="V35" s="1186">
        <v>71</v>
      </c>
      <c r="W35" s="1186"/>
      <c r="X35" s="1186">
        <v>72.900000000000006</v>
      </c>
      <c r="Y35" s="1186"/>
      <c r="Z35" s="1186">
        <v>74.099999999999994</v>
      </c>
      <c r="AA35" s="1186"/>
      <c r="AB35" s="1186">
        <v>72.900000000000006</v>
      </c>
      <c r="AC35" s="1186"/>
      <c r="AD35" s="1186">
        <v>72</v>
      </c>
      <c r="AE35" s="487"/>
      <c r="AF35" s="127"/>
    </row>
    <row r="36" spans="1:40" s="489" customFormat="1" ht="14.25" customHeight="1">
      <c r="A36" s="488"/>
      <c r="B36" s="1179"/>
      <c r="C36" s="1187" t="s">
        <v>667</v>
      </c>
      <c r="D36" s="1188"/>
      <c r="E36" s="1187"/>
      <c r="F36" s="1183">
        <v>-55.8</v>
      </c>
      <c r="G36" s="1184"/>
      <c r="H36" s="1183">
        <v>-54.5</v>
      </c>
      <c r="I36" s="1184"/>
      <c r="J36" s="1183">
        <v>-53.3</v>
      </c>
      <c r="K36" s="1184"/>
      <c r="L36" s="1183">
        <v>-52.6</v>
      </c>
      <c r="M36" s="1184"/>
      <c r="N36" s="1183">
        <v>-51.5</v>
      </c>
      <c r="O36" s="1184"/>
      <c r="P36" s="1183">
        <v>-50.4</v>
      </c>
      <c r="Q36" s="1184"/>
      <c r="R36" s="1183">
        <v>-49.2</v>
      </c>
      <c r="S36" s="1184"/>
      <c r="T36" s="1183">
        <v>-51.4</v>
      </c>
      <c r="U36" s="1184"/>
      <c r="V36" s="1183">
        <v>-55.3</v>
      </c>
      <c r="W36" s="1184"/>
      <c r="X36" s="1183">
        <v>-59</v>
      </c>
      <c r="Y36" s="1184"/>
      <c r="Z36" s="1183">
        <v>-59.8</v>
      </c>
      <c r="AA36" s="1184"/>
      <c r="AB36" s="1183">
        <v>-58.7</v>
      </c>
      <c r="AC36" s="1184"/>
      <c r="AD36" s="1183">
        <v>-56.3</v>
      </c>
      <c r="AE36" s="488"/>
      <c r="AF36" s="136"/>
      <c r="AG36" s="491"/>
      <c r="AH36" s="491"/>
      <c r="AI36" s="491"/>
      <c r="AJ36" s="491"/>
      <c r="AK36" s="491"/>
      <c r="AL36" s="491"/>
      <c r="AM36" s="491"/>
      <c r="AN36" s="491"/>
    </row>
    <row r="37" spans="1:40" s="72" customFormat="1" ht="10.5" customHeight="1">
      <c r="A37" s="4"/>
      <c r="B37" s="851"/>
      <c r="C37" s="492"/>
      <c r="D37" s="318"/>
      <c r="E37" s="318"/>
      <c r="F37" s="486"/>
      <c r="G37" s="486"/>
      <c r="H37" s="486"/>
      <c r="I37" s="486"/>
      <c r="J37" s="486"/>
      <c r="K37" s="486"/>
      <c r="L37" s="486"/>
      <c r="M37" s="486"/>
      <c r="N37" s="486"/>
      <c r="O37" s="486"/>
      <c r="P37" s="486"/>
      <c r="Q37" s="486"/>
      <c r="R37" s="486"/>
      <c r="S37" s="486"/>
      <c r="T37" s="486"/>
      <c r="U37" s="486"/>
      <c r="V37" s="486"/>
      <c r="W37" s="486"/>
      <c r="X37" s="486"/>
      <c r="Y37" s="486"/>
      <c r="Z37" s="486"/>
      <c r="AA37" s="486"/>
      <c r="AB37" s="486"/>
      <c r="AC37" s="486"/>
      <c r="AD37" s="486"/>
      <c r="AE37" s="487"/>
      <c r="AF37" s="127"/>
    </row>
    <row r="38" spans="1:40" s="72" customFormat="1" ht="10.5" customHeight="1">
      <c r="A38" s="4"/>
      <c r="B38" s="851"/>
      <c r="C38" s="492"/>
      <c r="D38" s="318"/>
      <c r="E38" s="318"/>
      <c r="F38" s="486"/>
      <c r="G38" s="486"/>
      <c r="H38" s="486"/>
      <c r="I38" s="486"/>
      <c r="J38" s="486"/>
      <c r="K38" s="486"/>
      <c r="L38" s="486"/>
      <c r="M38" s="486"/>
      <c r="N38" s="486"/>
      <c r="O38" s="486"/>
      <c r="P38" s="486"/>
      <c r="Q38" s="486"/>
      <c r="R38" s="486"/>
      <c r="S38" s="486"/>
      <c r="T38" s="486"/>
      <c r="U38" s="486"/>
      <c r="V38" s="486"/>
      <c r="W38" s="486"/>
      <c r="X38" s="486"/>
      <c r="Y38" s="486"/>
      <c r="Z38" s="486"/>
      <c r="AA38" s="486"/>
      <c r="AB38" s="486"/>
      <c r="AC38" s="486"/>
      <c r="AD38" s="486"/>
      <c r="AE38" s="487"/>
      <c r="AF38" s="127"/>
    </row>
    <row r="39" spans="1:40" s="72" customFormat="1" ht="10.5" customHeight="1">
      <c r="A39" s="4"/>
      <c r="B39" s="851"/>
      <c r="C39" s="492"/>
      <c r="D39" s="318"/>
      <c r="E39" s="318"/>
      <c r="F39" s="486"/>
      <c r="G39" s="486"/>
      <c r="H39" s="486"/>
      <c r="I39" s="486"/>
      <c r="J39" s="486"/>
      <c r="K39" s="486"/>
      <c r="L39" s="486"/>
      <c r="M39" s="486"/>
      <c r="N39" s="486"/>
      <c r="O39" s="486"/>
      <c r="P39" s="486"/>
      <c r="Q39" s="486"/>
      <c r="R39" s="486"/>
      <c r="S39" s="486"/>
      <c r="T39" s="486"/>
      <c r="U39" s="486"/>
      <c r="V39" s="486"/>
      <c r="W39" s="486"/>
      <c r="X39" s="486"/>
      <c r="Y39" s="486"/>
      <c r="Z39" s="486"/>
      <c r="AA39" s="486"/>
      <c r="AB39" s="486"/>
      <c r="AC39" s="486"/>
      <c r="AD39" s="486"/>
      <c r="AE39" s="487"/>
      <c r="AF39" s="127"/>
    </row>
    <row r="40" spans="1:40" s="72" customFormat="1" ht="10.5" customHeight="1">
      <c r="A40" s="4"/>
      <c r="B40" s="851"/>
      <c r="C40" s="492"/>
      <c r="D40" s="318"/>
      <c r="E40" s="318"/>
      <c r="F40" s="486"/>
      <c r="G40" s="486"/>
      <c r="H40" s="486"/>
      <c r="I40" s="486"/>
      <c r="J40" s="486"/>
      <c r="K40" s="486"/>
      <c r="L40" s="486"/>
      <c r="M40" s="486"/>
      <c r="N40" s="486"/>
      <c r="O40" s="486"/>
      <c r="P40" s="486"/>
      <c r="Q40" s="486"/>
      <c r="R40" s="486"/>
      <c r="S40" s="486"/>
      <c r="T40" s="486"/>
      <c r="U40" s="486"/>
      <c r="V40" s="486"/>
      <c r="W40" s="486"/>
      <c r="X40" s="486"/>
      <c r="Y40" s="486"/>
      <c r="Z40" s="486"/>
      <c r="AA40" s="486"/>
      <c r="AB40" s="486"/>
      <c r="AC40" s="486"/>
      <c r="AD40" s="486"/>
      <c r="AE40" s="487"/>
      <c r="AF40" s="127"/>
    </row>
    <row r="41" spans="1:40" s="72" customFormat="1" ht="10.5" customHeight="1">
      <c r="A41" s="4"/>
      <c r="B41" s="851"/>
      <c r="C41" s="492"/>
      <c r="D41" s="318"/>
      <c r="E41" s="318"/>
      <c r="F41" s="486"/>
      <c r="G41" s="486"/>
      <c r="H41" s="486"/>
      <c r="I41" s="486"/>
      <c r="J41" s="486"/>
      <c r="K41" s="486"/>
      <c r="L41" s="486"/>
      <c r="M41" s="486"/>
      <c r="N41" s="486"/>
      <c r="O41" s="486"/>
      <c r="P41" s="486"/>
      <c r="Q41" s="486"/>
      <c r="R41" s="486"/>
      <c r="S41" s="486"/>
      <c r="T41" s="486"/>
      <c r="U41" s="486"/>
      <c r="V41" s="486"/>
      <c r="W41" s="486"/>
      <c r="X41" s="486"/>
      <c r="Y41" s="486"/>
      <c r="Z41" s="486"/>
      <c r="AA41" s="486"/>
      <c r="AB41" s="486"/>
      <c r="AC41" s="486"/>
      <c r="AD41" s="486"/>
      <c r="AE41" s="487"/>
      <c r="AF41" s="127"/>
    </row>
    <row r="42" spans="1:40" s="72" customFormat="1" ht="10.5" customHeight="1">
      <c r="A42" s="4"/>
      <c r="B42" s="851"/>
      <c r="C42" s="492"/>
      <c r="D42" s="318"/>
      <c r="E42" s="318"/>
      <c r="F42" s="486"/>
      <c r="G42" s="486"/>
      <c r="H42" s="486"/>
      <c r="I42" s="486"/>
      <c r="J42" s="486"/>
      <c r="K42" s="486"/>
      <c r="L42" s="486"/>
      <c r="M42" s="486"/>
      <c r="N42" s="486"/>
      <c r="O42" s="486"/>
      <c r="P42" s="486"/>
      <c r="Q42" s="486"/>
      <c r="R42" s="486"/>
      <c r="S42" s="486"/>
      <c r="T42" s="486"/>
      <c r="U42" s="486"/>
      <c r="V42" s="486"/>
      <c r="W42" s="486"/>
      <c r="X42" s="486"/>
      <c r="Y42" s="486"/>
      <c r="Z42" s="486"/>
      <c r="AA42" s="486"/>
      <c r="AB42" s="486"/>
      <c r="AC42" s="486"/>
      <c r="AD42" s="486"/>
      <c r="AE42" s="487"/>
      <c r="AF42" s="127"/>
    </row>
    <row r="43" spans="1:40" s="72" customFormat="1" ht="9" customHeight="1">
      <c r="A43" s="4"/>
      <c r="B43" s="851"/>
      <c r="C43" s="492"/>
      <c r="D43" s="318"/>
      <c r="E43" s="318"/>
      <c r="F43" s="486"/>
      <c r="G43" s="486"/>
      <c r="H43" s="486"/>
      <c r="I43" s="486"/>
      <c r="J43" s="486"/>
      <c r="K43" s="486"/>
      <c r="L43" s="486"/>
      <c r="M43" s="486"/>
      <c r="N43" s="486"/>
      <c r="O43" s="486"/>
      <c r="P43" s="486"/>
      <c r="Q43" s="486"/>
      <c r="R43" s="486"/>
      <c r="S43" s="486"/>
      <c r="T43" s="486"/>
      <c r="U43" s="486"/>
      <c r="V43" s="486"/>
      <c r="W43" s="486"/>
      <c r="X43" s="486"/>
      <c r="Y43" s="486"/>
      <c r="Z43" s="486"/>
      <c r="AA43" s="486"/>
      <c r="AB43" s="486"/>
      <c r="AC43" s="486"/>
      <c r="AD43" s="486"/>
      <c r="AE43" s="487"/>
      <c r="AF43" s="127"/>
    </row>
    <row r="44" spans="1:40" s="72" customFormat="1" ht="10.5" customHeight="1">
      <c r="A44" s="4"/>
      <c r="B44" s="851"/>
      <c r="C44" s="492"/>
      <c r="D44" s="318"/>
      <c r="E44" s="318"/>
      <c r="F44" s="486"/>
      <c r="G44" s="486"/>
      <c r="H44" s="486"/>
      <c r="I44" s="486"/>
      <c r="J44" s="486"/>
      <c r="K44" s="486"/>
      <c r="L44" s="486"/>
      <c r="M44" s="486"/>
      <c r="N44" s="486"/>
      <c r="O44" s="486"/>
      <c r="P44" s="486"/>
      <c r="Q44" s="486"/>
      <c r="R44" s="486"/>
      <c r="S44" s="486"/>
      <c r="T44" s="486"/>
      <c r="U44" s="486"/>
      <c r="V44" s="486"/>
      <c r="W44" s="486"/>
      <c r="X44" s="486"/>
      <c r="Y44" s="486"/>
      <c r="Z44" s="486"/>
      <c r="AA44" s="486"/>
      <c r="AB44" s="486"/>
      <c r="AC44" s="486"/>
      <c r="AD44" s="486"/>
      <c r="AE44" s="487"/>
      <c r="AF44" s="127"/>
    </row>
    <row r="45" spans="1:40" s="72" customFormat="1" ht="10.5" customHeight="1">
      <c r="A45" s="4"/>
      <c r="B45" s="851"/>
      <c r="C45" s="492"/>
      <c r="D45" s="318"/>
      <c r="E45" s="318"/>
      <c r="F45" s="486"/>
      <c r="G45" s="486"/>
      <c r="H45" s="486"/>
      <c r="I45" s="486"/>
      <c r="J45" s="486"/>
      <c r="K45" s="486"/>
      <c r="L45" s="486"/>
      <c r="M45" s="486"/>
      <c r="N45" s="486"/>
      <c r="O45" s="486"/>
      <c r="P45" s="486"/>
      <c r="Q45" s="486"/>
      <c r="R45" s="486"/>
      <c r="S45" s="486"/>
      <c r="T45" s="486"/>
      <c r="U45" s="486"/>
      <c r="V45" s="486"/>
      <c r="W45" s="486"/>
      <c r="X45" s="486"/>
      <c r="Y45" s="486"/>
      <c r="Z45" s="486"/>
      <c r="AA45" s="486"/>
      <c r="AB45" s="486"/>
      <c r="AC45" s="486"/>
      <c r="AD45" s="486"/>
      <c r="AE45" s="487"/>
      <c r="AF45" s="127"/>
    </row>
    <row r="46" spans="1:40" s="72" customFormat="1" ht="10.5" customHeight="1">
      <c r="A46" s="4"/>
      <c r="B46" s="851"/>
      <c r="C46" s="492"/>
      <c r="D46" s="318"/>
      <c r="E46" s="318"/>
      <c r="F46" s="486"/>
      <c r="G46" s="486"/>
      <c r="H46" s="486"/>
      <c r="I46" s="486"/>
      <c r="J46" s="486"/>
      <c r="K46" s="486"/>
      <c r="L46" s="486"/>
      <c r="M46" s="486"/>
      <c r="N46" s="486"/>
      <c r="O46" s="486"/>
      <c r="P46" s="486"/>
      <c r="Q46" s="486"/>
      <c r="R46" s="486"/>
      <c r="S46" s="486"/>
      <c r="T46" s="486"/>
      <c r="U46" s="486"/>
      <c r="V46" s="486"/>
      <c r="W46" s="486"/>
      <c r="X46" s="486"/>
      <c r="Y46" s="486"/>
      <c r="Z46" s="486"/>
      <c r="AA46" s="486"/>
      <c r="AB46" s="486"/>
      <c r="AC46" s="486"/>
      <c r="AD46" s="486"/>
      <c r="AE46" s="487"/>
      <c r="AF46" s="127"/>
    </row>
    <row r="47" spans="1:40" s="72" customFormat="1" ht="10.5" customHeight="1">
      <c r="A47" s="4"/>
      <c r="B47" s="851"/>
      <c r="C47" s="492"/>
      <c r="D47" s="318"/>
      <c r="E47" s="318"/>
      <c r="F47" s="486"/>
      <c r="G47" s="486"/>
      <c r="H47" s="486"/>
      <c r="I47" s="486"/>
      <c r="J47" s="486"/>
      <c r="K47" s="486"/>
      <c r="L47" s="486"/>
      <c r="M47" s="486"/>
      <c r="N47" s="486"/>
      <c r="O47" s="486"/>
      <c r="P47" s="486"/>
      <c r="Q47" s="486"/>
      <c r="R47" s="486"/>
      <c r="S47" s="486"/>
      <c r="T47" s="486"/>
      <c r="U47" s="486"/>
      <c r="V47" s="486"/>
      <c r="W47" s="486"/>
      <c r="X47" s="486"/>
      <c r="Y47" s="486"/>
      <c r="Z47" s="486"/>
      <c r="AA47" s="486"/>
      <c r="AB47" s="486"/>
      <c r="AC47" s="486"/>
      <c r="AD47" s="486"/>
      <c r="AE47" s="487"/>
      <c r="AF47" s="127"/>
    </row>
    <row r="48" spans="1:40" s="72" customFormat="1" ht="10.5" customHeight="1">
      <c r="A48" s="4"/>
      <c r="B48" s="851"/>
      <c r="C48" s="492"/>
      <c r="D48" s="318"/>
      <c r="E48" s="318"/>
      <c r="F48" s="486"/>
      <c r="G48" s="486"/>
      <c r="H48" s="486"/>
      <c r="I48" s="486"/>
      <c r="J48" s="486"/>
      <c r="K48" s="486"/>
      <c r="L48" s="486"/>
      <c r="M48" s="486"/>
      <c r="N48" s="486"/>
      <c r="O48" s="486"/>
      <c r="P48" s="486"/>
      <c r="Q48" s="486"/>
      <c r="R48" s="486"/>
      <c r="S48" s="486"/>
      <c r="T48" s="486"/>
      <c r="U48" s="486"/>
      <c r="V48" s="486"/>
      <c r="W48" s="486"/>
      <c r="X48" s="486"/>
      <c r="Y48" s="486"/>
      <c r="Z48" s="486"/>
      <c r="AA48" s="486"/>
      <c r="AB48" s="486"/>
      <c r="AC48" s="486"/>
      <c r="AD48" s="486"/>
      <c r="AE48" s="487"/>
      <c r="AF48" s="127"/>
    </row>
    <row r="49" spans="1:40" s="72" customFormat="1" ht="10.5" customHeight="1">
      <c r="A49" s="4"/>
      <c r="B49" s="851"/>
      <c r="C49" s="492"/>
      <c r="D49" s="318"/>
      <c r="E49" s="318"/>
      <c r="F49" s="486"/>
      <c r="G49" s="486"/>
      <c r="H49" s="486"/>
      <c r="I49" s="486"/>
      <c r="J49" s="486"/>
      <c r="K49" s="486"/>
      <c r="L49" s="486"/>
      <c r="M49" s="486"/>
      <c r="N49" s="486"/>
      <c r="O49" s="486"/>
      <c r="P49" s="486"/>
      <c r="Q49" s="486"/>
      <c r="R49" s="486"/>
      <c r="S49" s="486"/>
      <c r="T49" s="486"/>
      <c r="U49" s="486"/>
      <c r="V49" s="486"/>
      <c r="W49" s="486"/>
      <c r="X49" s="486"/>
      <c r="Y49" s="486"/>
      <c r="Z49" s="486"/>
      <c r="AA49" s="486"/>
      <c r="AB49" s="486"/>
      <c r="AC49" s="486"/>
      <c r="AD49" s="486"/>
      <c r="AE49" s="487"/>
      <c r="AF49" s="127"/>
    </row>
    <row r="50" spans="1:40" s="72" customFormat="1" ht="17.25" customHeight="1">
      <c r="A50" s="4"/>
      <c r="B50" s="851"/>
      <c r="C50" s="864" t="s">
        <v>208</v>
      </c>
      <c r="D50" s="318"/>
      <c r="E50" s="318"/>
      <c r="F50" s="481"/>
      <c r="G50" s="486"/>
      <c r="H50" s="486"/>
      <c r="I50" s="486"/>
      <c r="J50" s="486"/>
      <c r="K50" s="486"/>
      <c r="L50" s="486"/>
      <c r="M50" s="486"/>
      <c r="N50" s="486"/>
      <c r="O50" s="486"/>
      <c r="P50" s="486"/>
      <c r="Q50" s="486"/>
      <c r="R50" s="486"/>
      <c r="S50" s="486"/>
      <c r="T50" s="486"/>
      <c r="U50" s="486"/>
      <c r="V50" s="486"/>
      <c r="W50" s="486"/>
      <c r="X50" s="486"/>
      <c r="Y50" s="486"/>
      <c r="Z50" s="486"/>
      <c r="AA50" s="486"/>
      <c r="AB50" s="486"/>
      <c r="AC50" s="486"/>
      <c r="AD50" s="486"/>
      <c r="AE50" s="487"/>
      <c r="AF50" s="127"/>
      <c r="AG50" s="138"/>
      <c r="AH50" s="138"/>
      <c r="AI50" s="138"/>
      <c r="AJ50" s="138"/>
      <c r="AK50" s="138"/>
      <c r="AL50" s="138"/>
      <c r="AM50" s="138"/>
      <c r="AN50" s="138"/>
    </row>
    <row r="51" spans="1:40" s="72" customFormat="1" ht="11.25" customHeight="1">
      <c r="A51" s="137"/>
      <c r="B51" s="852"/>
      <c r="C51" s="493"/>
      <c r="D51" s="949" t="s">
        <v>665</v>
      </c>
      <c r="E51" s="327"/>
      <c r="F51" s="1183">
        <v>648</v>
      </c>
      <c r="G51" s="1184"/>
      <c r="H51" s="1183">
        <v>661.4</v>
      </c>
      <c r="I51" s="1184"/>
      <c r="J51" s="1183">
        <v>655.9</v>
      </c>
      <c r="K51" s="1184"/>
      <c r="L51" s="1183">
        <v>641.20000000000005</v>
      </c>
      <c r="M51" s="1184"/>
      <c r="N51" s="1183">
        <v>646</v>
      </c>
      <c r="O51" s="1184"/>
      <c r="P51" s="1183">
        <v>655.29999999999995</v>
      </c>
      <c r="Q51" s="1184"/>
      <c r="R51" s="1183">
        <v>673.4</v>
      </c>
      <c r="S51" s="1184"/>
      <c r="T51" s="1183">
        <v>683.6</v>
      </c>
      <c r="U51" s="1184"/>
      <c r="V51" s="1183">
        <v>695</v>
      </c>
      <c r="W51" s="1184"/>
      <c r="X51" s="1183">
        <v>697.8</v>
      </c>
      <c r="Y51" s="1184"/>
      <c r="Z51" s="1183">
        <v>710.7</v>
      </c>
      <c r="AA51" s="1184"/>
      <c r="AB51" s="1183">
        <v>740.1</v>
      </c>
      <c r="AC51" s="1184"/>
      <c r="AD51" s="1183">
        <v>739.6</v>
      </c>
      <c r="AE51" s="487"/>
      <c r="AF51" s="127"/>
      <c r="AG51" s="138"/>
      <c r="AH51" s="138"/>
      <c r="AI51" s="138"/>
      <c r="AJ51" s="138"/>
      <c r="AK51" s="138"/>
      <c r="AL51" s="138"/>
      <c r="AM51" s="138"/>
      <c r="AN51" s="138"/>
    </row>
    <row r="52" spans="1:40" s="499" customFormat="1" ht="12" customHeight="1">
      <c r="A52" s="495"/>
      <c r="B52" s="856"/>
      <c r="C52" s="496"/>
      <c r="D52" s="747" t="s">
        <v>390</v>
      </c>
      <c r="E52" s="495"/>
      <c r="F52" s="485">
        <v>42.25</v>
      </c>
      <c r="G52" s="484"/>
      <c r="H52" s="485">
        <v>42.9</v>
      </c>
      <c r="I52" s="484"/>
      <c r="J52" s="485">
        <v>42.244999999999997</v>
      </c>
      <c r="K52" s="484"/>
      <c r="L52" s="485">
        <v>40.799999999999997</v>
      </c>
      <c r="M52" s="484"/>
      <c r="N52" s="485">
        <v>40.799999999999997</v>
      </c>
      <c r="O52" s="484"/>
      <c r="P52" s="485">
        <v>39.164999999999999</v>
      </c>
      <c r="Q52" s="484"/>
      <c r="R52" s="485">
        <v>38.71</v>
      </c>
      <c r="S52" s="484"/>
      <c r="T52" s="485">
        <v>39</v>
      </c>
      <c r="U52" s="484"/>
      <c r="V52" s="485">
        <v>40.5</v>
      </c>
      <c r="W52" s="484"/>
      <c r="X52" s="485">
        <v>41.5</v>
      </c>
      <c r="Y52" s="484"/>
      <c r="Z52" s="485">
        <v>41.5</v>
      </c>
      <c r="AA52" s="484"/>
      <c r="AB52" s="485">
        <v>43.3</v>
      </c>
      <c r="AC52" s="484"/>
      <c r="AD52" s="485">
        <v>43.7</v>
      </c>
      <c r="AE52" s="497"/>
      <c r="AF52" s="127"/>
      <c r="AG52" s="498"/>
      <c r="AH52" s="498"/>
      <c r="AI52" s="498"/>
      <c r="AJ52" s="498"/>
      <c r="AK52" s="498"/>
      <c r="AL52" s="498"/>
      <c r="AM52" s="498"/>
      <c r="AN52" s="498"/>
    </row>
    <row r="53" spans="1:40" s="503" customFormat="1" ht="11.25" customHeight="1">
      <c r="A53" s="500"/>
      <c r="B53" s="1180"/>
      <c r="C53" s="501"/>
      <c r="D53" s="949" t="s">
        <v>663</v>
      </c>
      <c r="E53" s="1185"/>
      <c r="F53" s="1183">
        <v>60.2</v>
      </c>
      <c r="G53" s="1184"/>
      <c r="H53" s="1183">
        <v>65.400000000000006</v>
      </c>
      <c r="I53" s="1184"/>
      <c r="J53" s="1183">
        <v>52.96</v>
      </c>
      <c r="K53" s="1184"/>
      <c r="L53" s="1183">
        <v>56.835000000000001</v>
      </c>
      <c r="M53" s="1184"/>
      <c r="N53" s="1183">
        <v>56.164999999999999</v>
      </c>
      <c r="O53" s="1184"/>
      <c r="P53" s="1183">
        <v>62.2</v>
      </c>
      <c r="Q53" s="1184"/>
      <c r="R53" s="1183">
        <v>60.4</v>
      </c>
      <c r="S53" s="1184"/>
      <c r="T53" s="1183">
        <v>74.8</v>
      </c>
      <c r="U53" s="1184"/>
      <c r="V53" s="1183">
        <v>75.7</v>
      </c>
      <c r="W53" s="1184"/>
      <c r="X53" s="1183">
        <v>69.900000000000006</v>
      </c>
      <c r="Y53" s="1184"/>
      <c r="Z53" s="1183">
        <v>54.2</v>
      </c>
      <c r="AA53" s="1184"/>
      <c r="AB53" s="1183">
        <v>74.5</v>
      </c>
      <c r="AC53" s="1184"/>
      <c r="AD53" s="1183">
        <v>57.1</v>
      </c>
      <c r="AE53" s="502"/>
      <c r="AF53" s="121"/>
      <c r="AG53" s="494"/>
      <c r="AH53" s="494"/>
      <c r="AI53" s="494"/>
      <c r="AJ53" s="494"/>
      <c r="AK53" s="494"/>
      <c r="AL53" s="494"/>
      <c r="AM53" s="494"/>
      <c r="AN53" s="494"/>
    </row>
    <row r="54" spans="1:40" s="72" customFormat="1" ht="11.25" customHeight="1">
      <c r="A54" s="4"/>
      <c r="B54" s="851"/>
      <c r="C54" s="492"/>
      <c r="D54" s="747" t="s">
        <v>391</v>
      </c>
      <c r="E54" s="312"/>
      <c r="F54" s="485">
        <v>19.5</v>
      </c>
      <c r="G54" s="484"/>
      <c r="H54" s="485">
        <v>19.899999999999999</v>
      </c>
      <c r="I54" s="484"/>
      <c r="J54" s="485">
        <v>15.2</v>
      </c>
      <c r="K54" s="484"/>
      <c r="L54" s="485">
        <v>12.6</v>
      </c>
      <c r="M54" s="484"/>
      <c r="N54" s="485">
        <v>16.399999999999999</v>
      </c>
      <c r="O54" s="484"/>
      <c r="P54" s="485">
        <v>13</v>
      </c>
      <c r="Q54" s="484"/>
      <c r="R54" s="485">
        <v>12.4</v>
      </c>
      <c r="S54" s="484"/>
      <c r="T54" s="485">
        <v>-7.1</v>
      </c>
      <c r="U54" s="484"/>
      <c r="V54" s="485">
        <v>9</v>
      </c>
      <c r="W54" s="484"/>
      <c r="X54" s="485">
        <v>1.7</v>
      </c>
      <c r="Y54" s="484"/>
      <c r="Z54" s="485">
        <v>-15.6</v>
      </c>
      <c r="AA54" s="484"/>
      <c r="AB54" s="485">
        <v>-1.8</v>
      </c>
      <c r="AC54" s="484"/>
      <c r="AD54" s="485">
        <v>-5.2</v>
      </c>
      <c r="AE54" s="487"/>
      <c r="AF54" s="127"/>
      <c r="AG54" s="138"/>
      <c r="AH54" s="138"/>
      <c r="AI54" s="138"/>
      <c r="AJ54" s="138"/>
      <c r="AK54" s="138"/>
      <c r="AL54" s="138"/>
      <c r="AM54" s="138"/>
      <c r="AN54" s="138"/>
    </row>
    <row r="55" spans="1:40" s="72" customFormat="1" ht="3.75" customHeight="1">
      <c r="A55" s="4"/>
      <c r="B55" s="851"/>
      <c r="C55" s="504"/>
      <c r="D55" s="504"/>
      <c r="E55" s="318"/>
      <c r="F55" s="505"/>
      <c r="G55" s="506"/>
      <c r="H55" s="505"/>
      <c r="I55" s="506"/>
      <c r="J55" s="505"/>
      <c r="K55" s="506"/>
      <c r="L55" s="505"/>
      <c r="M55" s="506"/>
      <c r="N55" s="505"/>
      <c r="O55" s="506"/>
      <c r="P55" s="505"/>
      <c r="Q55" s="506"/>
      <c r="R55" s="505"/>
      <c r="S55" s="506"/>
      <c r="T55" s="505"/>
      <c r="U55" s="506"/>
      <c r="V55" s="505"/>
      <c r="W55" s="506"/>
      <c r="X55" s="505"/>
      <c r="Y55" s="506"/>
      <c r="Z55" s="505"/>
      <c r="AA55" s="506"/>
      <c r="AB55" s="505"/>
      <c r="AC55" s="506"/>
      <c r="AD55" s="505"/>
      <c r="AE55" s="487"/>
      <c r="AF55" s="127"/>
    </row>
    <row r="56" spans="1:40" s="72" customFormat="1" ht="12.75" customHeight="1">
      <c r="A56" s="137"/>
      <c r="B56" s="852"/>
      <c r="C56" s="864" t="s">
        <v>664</v>
      </c>
      <c r="D56" s="832"/>
      <c r="E56" s="1182"/>
      <c r="F56" s="1183">
        <v>5.7050000000000001</v>
      </c>
      <c r="G56" s="1184"/>
      <c r="H56" s="1183">
        <v>7.5</v>
      </c>
      <c r="I56" s="1184"/>
      <c r="J56" s="1183">
        <v>7.2</v>
      </c>
      <c r="K56" s="1184"/>
      <c r="L56" s="1183">
        <v>8.6</v>
      </c>
      <c r="M56" s="1184"/>
      <c r="N56" s="1183">
        <v>8.4</v>
      </c>
      <c r="O56" s="1184"/>
      <c r="P56" s="1183">
        <v>8.6</v>
      </c>
      <c r="Q56" s="1184"/>
      <c r="R56" s="1183">
        <v>8.6999999999999993</v>
      </c>
      <c r="S56" s="1184"/>
      <c r="T56" s="1183">
        <v>9.1999999999999993</v>
      </c>
      <c r="U56" s="1184"/>
      <c r="V56" s="1183">
        <v>9.1999999999999993</v>
      </c>
      <c r="W56" s="1184"/>
      <c r="X56" s="1183">
        <v>8.1999999999999993</v>
      </c>
      <c r="Y56" s="1184"/>
      <c r="Z56" s="1183">
        <v>5.875</v>
      </c>
      <c r="AA56" s="1184"/>
      <c r="AB56" s="1183">
        <v>8.6</v>
      </c>
      <c r="AC56" s="1184"/>
      <c r="AD56" s="1183">
        <v>7.7</v>
      </c>
      <c r="AE56" s="487"/>
      <c r="AF56" s="127"/>
      <c r="AG56" s="138"/>
      <c r="AH56" s="138"/>
      <c r="AI56" s="138"/>
      <c r="AJ56" s="138"/>
      <c r="AK56" s="138"/>
      <c r="AL56" s="138"/>
      <c r="AM56" s="138"/>
      <c r="AN56" s="138"/>
    </row>
    <row r="57" spans="1:40" s="72" customFormat="1" ht="9.75" customHeight="1">
      <c r="A57" s="137"/>
      <c r="B57" s="852"/>
      <c r="C57" s="745"/>
      <c r="D57" s="747" t="s">
        <v>209</v>
      </c>
      <c r="E57" s="312"/>
      <c r="F57" s="485">
        <v>-35</v>
      </c>
      <c r="G57" s="484"/>
      <c r="H57" s="485">
        <v>-14.3</v>
      </c>
      <c r="I57" s="484"/>
      <c r="J57" s="485">
        <v>-20</v>
      </c>
      <c r="K57" s="484"/>
      <c r="L57" s="485">
        <v>-20.100000000000001</v>
      </c>
      <c r="M57" s="484"/>
      <c r="N57" s="485">
        <v>-8.8000000000000007</v>
      </c>
      <c r="O57" s="484"/>
      <c r="P57" s="485">
        <v>-10.199999999999999</v>
      </c>
      <c r="Q57" s="484"/>
      <c r="R57" s="485">
        <v>-0.1</v>
      </c>
      <c r="S57" s="484"/>
      <c r="T57" s="485">
        <v>-3.5</v>
      </c>
      <c r="U57" s="484"/>
      <c r="V57" s="485">
        <v>25.1</v>
      </c>
      <c r="W57" s="484"/>
      <c r="X57" s="485">
        <v>22.3</v>
      </c>
      <c r="Y57" s="484"/>
      <c r="Z57" s="485">
        <v>-1.8</v>
      </c>
      <c r="AA57" s="484"/>
      <c r="AB57" s="485">
        <v>24.4</v>
      </c>
      <c r="AC57" s="484"/>
      <c r="AD57" s="485">
        <v>34.200000000000003</v>
      </c>
      <c r="AE57" s="487"/>
      <c r="AF57" s="127"/>
      <c r="AG57" s="138"/>
      <c r="AH57" s="138"/>
      <c r="AI57" s="138"/>
      <c r="AJ57" s="138"/>
      <c r="AK57" s="138"/>
      <c r="AL57" s="138"/>
      <c r="AM57" s="138"/>
      <c r="AN57" s="138"/>
    </row>
    <row r="58" spans="1:40" s="72" customFormat="1" ht="3.75" customHeight="1">
      <c r="A58" s="137"/>
      <c r="B58" s="852"/>
      <c r="C58" s="745"/>
      <c r="D58" s="318"/>
      <c r="E58" s="312"/>
      <c r="F58" s="507"/>
      <c r="G58" s="508"/>
      <c r="H58" s="507"/>
      <c r="I58" s="508"/>
      <c r="J58" s="507"/>
      <c r="K58" s="508"/>
      <c r="L58" s="507"/>
      <c r="M58" s="508"/>
      <c r="N58" s="507"/>
      <c r="O58" s="508"/>
      <c r="P58" s="507"/>
      <c r="Q58" s="508"/>
      <c r="R58" s="507"/>
      <c r="S58" s="508"/>
      <c r="T58" s="507"/>
      <c r="U58" s="508"/>
      <c r="V58" s="507"/>
      <c r="W58" s="508"/>
      <c r="X58" s="507"/>
      <c r="Y58" s="508"/>
      <c r="Z58" s="507"/>
      <c r="AA58" s="508"/>
      <c r="AB58" s="507"/>
      <c r="AC58" s="508"/>
      <c r="AD58" s="507"/>
      <c r="AE58" s="487"/>
      <c r="AF58" s="127"/>
      <c r="AG58" s="138"/>
      <c r="AH58" s="138"/>
      <c r="AI58" s="138"/>
      <c r="AJ58" s="138"/>
      <c r="AK58" s="138"/>
      <c r="AL58" s="138"/>
      <c r="AM58" s="138"/>
      <c r="AN58" s="138"/>
    </row>
    <row r="59" spans="1:40" s="72" customFormat="1" ht="17.25" customHeight="1">
      <c r="A59" s="137"/>
      <c r="B59" s="852"/>
      <c r="C59" s="1666" t="s">
        <v>662</v>
      </c>
      <c r="D59" s="1666"/>
      <c r="E59" s="1182"/>
      <c r="F59" s="1183">
        <v>352</v>
      </c>
      <c r="G59" s="1184"/>
      <c r="H59" s="1183">
        <v>360.7</v>
      </c>
      <c r="I59" s="1184"/>
      <c r="J59" s="1183">
        <v>363.6</v>
      </c>
      <c r="K59" s="1184"/>
      <c r="L59" s="1183">
        <v>375.24</v>
      </c>
      <c r="M59" s="1184"/>
      <c r="N59" s="1183">
        <v>356.5</v>
      </c>
      <c r="O59" s="1184"/>
      <c r="P59" s="1183">
        <v>361.9</v>
      </c>
      <c r="Q59" s="1184"/>
      <c r="R59" s="1183">
        <v>370.2</v>
      </c>
      <c r="S59" s="1183"/>
      <c r="T59" s="1183">
        <v>376.065</v>
      </c>
      <c r="U59" s="1183"/>
      <c r="V59" s="1183">
        <v>375.4</v>
      </c>
      <c r="W59" s="1183"/>
      <c r="X59" s="1183">
        <v>391.6</v>
      </c>
      <c r="Y59" s="1183"/>
      <c r="Z59" s="1183">
        <v>400.2</v>
      </c>
      <c r="AA59" s="1183"/>
      <c r="AB59" s="1183" t="s">
        <v>404</v>
      </c>
      <c r="AC59" s="1183"/>
      <c r="AD59" s="1183" t="s">
        <v>404</v>
      </c>
      <c r="AE59" s="487"/>
      <c r="AF59" s="127"/>
      <c r="AG59" s="138"/>
      <c r="AH59" s="138"/>
      <c r="AI59" s="138"/>
      <c r="AJ59" s="138"/>
      <c r="AK59" s="138"/>
      <c r="AL59" s="138"/>
      <c r="AM59" s="138"/>
      <c r="AN59" s="138"/>
    </row>
    <row r="60" spans="1:40" s="72" customFormat="1" ht="11.25" customHeight="1">
      <c r="A60" s="4"/>
      <c r="B60" s="851"/>
      <c r="D60" s="747" t="s">
        <v>392</v>
      </c>
      <c r="F60" s="485">
        <v>19.600000000000001</v>
      </c>
      <c r="G60" s="484"/>
      <c r="H60" s="485">
        <v>20.614999999999998</v>
      </c>
      <c r="I60" s="484"/>
      <c r="J60" s="485">
        <v>20.399999999999999</v>
      </c>
      <c r="K60" s="484"/>
      <c r="L60" s="485">
        <v>21.3</v>
      </c>
      <c r="M60" s="484"/>
      <c r="N60" s="485">
        <v>19.600000000000001</v>
      </c>
      <c r="O60" s="484"/>
      <c r="P60" s="485">
        <v>19.600000000000001</v>
      </c>
      <c r="Q60" s="484"/>
      <c r="R60" s="485">
        <v>19.2</v>
      </c>
      <c r="S60" s="485"/>
      <c r="T60" s="485">
        <v>18.899999999999999</v>
      </c>
      <c r="U60" s="485"/>
      <c r="V60" s="485">
        <v>19.399999999999999</v>
      </c>
      <c r="W60" s="485"/>
      <c r="X60" s="485">
        <v>21.6</v>
      </c>
      <c r="Y60" s="485"/>
      <c r="Z60" s="485">
        <v>22.7</v>
      </c>
      <c r="AA60" s="485"/>
      <c r="AB60" s="485" t="s">
        <v>404</v>
      </c>
      <c r="AC60" s="485"/>
      <c r="AD60" s="485" t="s">
        <v>404</v>
      </c>
      <c r="AE60" s="487"/>
      <c r="AF60" s="127"/>
      <c r="AG60" s="138"/>
      <c r="AH60" s="138"/>
      <c r="AI60" s="138"/>
      <c r="AJ60" s="138"/>
      <c r="AK60" s="138"/>
      <c r="AL60" s="138"/>
      <c r="AM60" s="138"/>
      <c r="AN60" s="138"/>
    </row>
    <row r="61" spans="1:40" s="72" customFormat="1" ht="10.5" customHeight="1">
      <c r="A61" s="4"/>
      <c r="B61" s="851"/>
      <c r="C61" s="751"/>
      <c r="D61" s="751"/>
      <c r="E61" s="318"/>
      <c r="F61" s="502"/>
      <c r="G61" s="490"/>
      <c r="H61" s="509"/>
      <c r="I61" s="509"/>
      <c r="J61" s="509"/>
      <c r="K61" s="509"/>
      <c r="L61" s="509"/>
      <c r="M61" s="509"/>
      <c r="N61" s="509"/>
      <c r="O61" s="509"/>
      <c r="P61" s="509"/>
      <c r="Q61" s="509"/>
      <c r="R61" s="509"/>
      <c r="S61" s="509"/>
      <c r="T61" s="509"/>
      <c r="U61" s="509"/>
      <c r="V61" s="509"/>
      <c r="W61" s="509"/>
      <c r="X61" s="509"/>
      <c r="Y61" s="509"/>
      <c r="Z61" s="509"/>
      <c r="AA61" s="509"/>
      <c r="AB61" s="509"/>
      <c r="AC61" s="509"/>
      <c r="AD61" s="509"/>
      <c r="AE61" s="487"/>
      <c r="AF61" s="127"/>
    </row>
    <row r="62" spans="1:40" s="72" customFormat="1" ht="10.5" customHeight="1">
      <c r="A62" s="4"/>
      <c r="B62" s="851"/>
      <c r="C62" s="492"/>
      <c r="D62" s="318"/>
      <c r="E62" s="318"/>
      <c r="F62" s="483"/>
      <c r="G62" s="483"/>
      <c r="H62" s="483"/>
      <c r="I62" s="483"/>
      <c r="J62" s="483"/>
      <c r="K62" s="483"/>
      <c r="L62" s="483"/>
      <c r="M62" s="483"/>
      <c r="N62" s="483"/>
      <c r="O62" s="483"/>
      <c r="P62" s="483"/>
      <c r="Q62" s="483"/>
      <c r="R62" s="483"/>
      <c r="S62" s="483"/>
      <c r="T62" s="483"/>
      <c r="U62" s="483"/>
      <c r="V62" s="483"/>
      <c r="W62" s="483"/>
      <c r="X62" s="483"/>
      <c r="Y62" s="483"/>
      <c r="Z62" s="483"/>
      <c r="AA62" s="483"/>
      <c r="AB62" s="483"/>
      <c r="AC62" s="483"/>
      <c r="AD62" s="483"/>
      <c r="AE62" s="487"/>
      <c r="AF62" s="127"/>
    </row>
    <row r="63" spans="1:40" s="72" customFormat="1" ht="10.5" customHeight="1">
      <c r="A63" s="4"/>
      <c r="B63" s="851"/>
      <c r="C63" s="492"/>
      <c r="D63" s="318"/>
      <c r="E63" s="318"/>
      <c r="F63" s="486"/>
      <c r="G63" s="486"/>
      <c r="H63" s="486"/>
      <c r="I63" s="486"/>
      <c r="J63" s="486"/>
      <c r="K63" s="486"/>
      <c r="L63" s="486"/>
      <c r="M63" s="486"/>
      <c r="N63" s="486"/>
      <c r="O63" s="486"/>
      <c r="P63" s="486"/>
      <c r="Q63" s="486"/>
      <c r="R63" s="486"/>
      <c r="S63" s="486"/>
      <c r="T63" s="486"/>
      <c r="U63" s="486"/>
      <c r="V63" s="486"/>
      <c r="W63" s="486"/>
      <c r="X63" s="486"/>
      <c r="Y63" s="486"/>
      <c r="Z63" s="486"/>
      <c r="AA63" s="486"/>
      <c r="AB63" s="486"/>
      <c r="AC63" s="486"/>
      <c r="AD63" s="486"/>
      <c r="AE63" s="487"/>
      <c r="AF63" s="127"/>
    </row>
    <row r="64" spans="1:40" s="72" customFormat="1" ht="10.5" customHeight="1">
      <c r="A64" s="4"/>
      <c r="B64" s="851"/>
      <c r="C64" s="492"/>
      <c r="D64" s="318"/>
      <c r="E64" s="318"/>
      <c r="F64" s="486"/>
      <c r="G64" s="486"/>
      <c r="H64" s="486"/>
      <c r="I64" s="486"/>
      <c r="J64" s="486"/>
      <c r="K64" s="486"/>
      <c r="L64" s="486"/>
      <c r="M64" s="486"/>
      <c r="N64" s="486"/>
      <c r="O64" s="486"/>
      <c r="P64" s="486"/>
      <c r="Q64" s="486"/>
      <c r="R64" s="486"/>
      <c r="S64" s="486"/>
      <c r="T64" s="486"/>
      <c r="U64" s="486"/>
      <c r="V64" s="486"/>
      <c r="W64" s="486"/>
      <c r="X64" s="486"/>
      <c r="Y64" s="486"/>
      <c r="Z64" s="486"/>
      <c r="AA64" s="486"/>
      <c r="AB64" s="486"/>
      <c r="AC64" s="486"/>
      <c r="AD64" s="486"/>
      <c r="AE64" s="487"/>
      <c r="AF64" s="127"/>
    </row>
    <row r="65" spans="1:32" s="72" customFormat="1" ht="10.5" customHeight="1">
      <c r="A65" s="4"/>
      <c r="B65" s="851"/>
      <c r="C65" s="492"/>
      <c r="D65" s="318"/>
      <c r="E65" s="318"/>
      <c r="F65" s="486"/>
      <c r="G65" s="486"/>
      <c r="H65" s="486"/>
      <c r="I65" s="486"/>
      <c r="J65" s="486"/>
      <c r="K65" s="486"/>
      <c r="L65" s="486"/>
      <c r="M65" s="486"/>
      <c r="N65" s="486"/>
      <c r="O65" s="486"/>
      <c r="P65" s="486"/>
      <c r="Q65" s="486"/>
      <c r="R65" s="486"/>
      <c r="S65" s="486"/>
      <c r="T65" s="486"/>
      <c r="U65" s="486"/>
      <c r="V65" s="486"/>
      <c r="W65" s="486"/>
      <c r="X65" s="486"/>
      <c r="Y65" s="486"/>
      <c r="Z65" s="486"/>
      <c r="AA65" s="486"/>
      <c r="AB65" s="486"/>
      <c r="AC65" s="486"/>
      <c r="AD65" s="486"/>
      <c r="AE65" s="487"/>
      <c r="AF65" s="127"/>
    </row>
    <row r="66" spans="1:32" s="72" customFormat="1" ht="10.5" customHeight="1">
      <c r="A66" s="4"/>
      <c r="B66" s="851"/>
      <c r="C66" s="492"/>
      <c r="D66" s="318"/>
      <c r="E66" s="318"/>
      <c r="F66" s="486"/>
      <c r="G66" s="486"/>
      <c r="H66" s="486"/>
      <c r="I66" s="486"/>
      <c r="J66" s="486"/>
      <c r="K66" s="486"/>
      <c r="L66" s="486"/>
      <c r="M66" s="486"/>
      <c r="N66" s="486"/>
      <c r="O66" s="486"/>
      <c r="P66" s="486"/>
      <c r="Q66" s="486"/>
      <c r="R66" s="486"/>
      <c r="S66" s="486"/>
      <c r="T66" s="486"/>
      <c r="U66" s="486"/>
      <c r="V66" s="486"/>
      <c r="W66" s="486"/>
      <c r="X66" s="486"/>
      <c r="Y66" s="486"/>
      <c r="Z66" s="486"/>
      <c r="AA66" s="486"/>
      <c r="AB66" s="486"/>
      <c r="AC66" s="486"/>
      <c r="AD66" s="486"/>
      <c r="AE66" s="487"/>
      <c r="AF66" s="127"/>
    </row>
    <row r="67" spans="1:32" s="72" customFormat="1" ht="10.5" customHeight="1">
      <c r="A67" s="4"/>
      <c r="B67" s="851"/>
      <c r="C67" s="492"/>
      <c r="D67" s="318"/>
      <c r="E67" s="318"/>
      <c r="F67" s="486"/>
      <c r="G67" s="486"/>
      <c r="H67" s="486"/>
      <c r="I67" s="486"/>
      <c r="J67" s="486"/>
      <c r="K67" s="486"/>
      <c r="L67" s="486"/>
      <c r="M67" s="486"/>
      <c r="N67" s="486"/>
      <c r="O67" s="486"/>
      <c r="P67" s="486"/>
      <c r="Q67" s="486"/>
      <c r="R67" s="486"/>
      <c r="S67" s="486"/>
      <c r="T67" s="486"/>
      <c r="U67" s="486"/>
      <c r="V67" s="486"/>
      <c r="W67" s="486"/>
      <c r="X67" s="486"/>
      <c r="Y67" s="486"/>
      <c r="Z67" s="486"/>
      <c r="AA67" s="486"/>
      <c r="AB67" s="486"/>
      <c r="AC67" s="486"/>
      <c r="AD67" s="486"/>
      <c r="AE67" s="487"/>
      <c r="AF67" s="127"/>
    </row>
    <row r="68" spans="1:32" s="72" customFormat="1" ht="10.5" customHeight="1">
      <c r="A68" s="4"/>
      <c r="B68" s="851"/>
      <c r="C68" s="492"/>
      <c r="D68" s="318"/>
      <c r="E68" s="318"/>
      <c r="F68" s="486"/>
      <c r="G68" s="486"/>
      <c r="H68" s="486"/>
      <c r="I68" s="486"/>
      <c r="J68" s="486"/>
      <c r="K68" s="486"/>
      <c r="L68" s="486"/>
      <c r="M68" s="486"/>
      <c r="N68" s="486"/>
      <c r="O68" s="486"/>
      <c r="P68" s="486"/>
      <c r="Q68" s="486"/>
      <c r="R68" s="486"/>
      <c r="S68" s="486"/>
      <c r="T68" s="486"/>
      <c r="U68" s="486"/>
      <c r="V68" s="486"/>
      <c r="W68" s="486"/>
      <c r="X68" s="486"/>
      <c r="Y68" s="486"/>
      <c r="Z68" s="486"/>
      <c r="AA68" s="486"/>
      <c r="AB68" s="486"/>
      <c r="AC68" s="486"/>
      <c r="AD68" s="486"/>
      <c r="AE68" s="487"/>
      <c r="AF68" s="127"/>
    </row>
    <row r="69" spans="1:32" s="72" customFormat="1" ht="10.5" customHeight="1">
      <c r="A69" s="4"/>
      <c r="B69" s="851"/>
      <c r="C69" s="492"/>
      <c r="D69" s="318"/>
      <c r="E69" s="318"/>
      <c r="F69" s="486"/>
      <c r="G69" s="486"/>
      <c r="H69" s="486"/>
      <c r="I69" s="486"/>
      <c r="J69" s="486"/>
      <c r="K69" s="486"/>
      <c r="L69" s="486"/>
      <c r="M69" s="486"/>
      <c r="N69" s="486"/>
      <c r="O69" s="486"/>
      <c r="P69" s="486"/>
      <c r="Q69" s="486"/>
      <c r="R69" s="486"/>
      <c r="S69" s="486"/>
      <c r="T69" s="486"/>
      <c r="U69" s="486"/>
      <c r="V69" s="486"/>
      <c r="W69" s="486"/>
      <c r="X69" s="486"/>
      <c r="Y69" s="486"/>
      <c r="Z69" s="486"/>
      <c r="AA69" s="486"/>
      <c r="AB69" s="486"/>
      <c r="AC69" s="486"/>
      <c r="AD69" s="486"/>
      <c r="AE69" s="487"/>
      <c r="AF69" s="127"/>
    </row>
    <row r="70" spans="1:32" s="72" customFormat="1" ht="10.5" customHeight="1">
      <c r="A70" s="4"/>
      <c r="B70" s="851"/>
      <c r="C70" s="492"/>
      <c r="D70" s="318"/>
      <c r="E70" s="318"/>
      <c r="F70" s="486"/>
      <c r="G70" s="486"/>
      <c r="H70" s="486"/>
      <c r="I70" s="486"/>
      <c r="J70" s="486"/>
      <c r="K70" s="486"/>
      <c r="L70" s="486"/>
      <c r="M70" s="486"/>
      <c r="N70" s="486"/>
      <c r="O70" s="486"/>
      <c r="P70" s="486"/>
      <c r="Q70" s="486"/>
      <c r="R70" s="486"/>
      <c r="S70" s="486"/>
      <c r="T70" s="486"/>
      <c r="U70" s="486"/>
      <c r="V70" s="486"/>
      <c r="W70" s="486"/>
      <c r="X70" s="486"/>
      <c r="Y70" s="486"/>
      <c r="Z70" s="486"/>
      <c r="AA70" s="486"/>
      <c r="AB70" s="486"/>
      <c r="AC70" s="486"/>
      <c r="AD70" s="486"/>
      <c r="AE70" s="487"/>
      <c r="AF70" s="127"/>
    </row>
    <row r="71" spans="1:32" s="72" customFormat="1" ht="10.5" customHeight="1">
      <c r="A71" s="4"/>
      <c r="B71" s="851"/>
      <c r="C71" s="492"/>
      <c r="D71" s="318"/>
      <c r="E71" s="318"/>
      <c r="F71" s="486"/>
      <c r="G71" s="486"/>
      <c r="H71" s="486"/>
      <c r="I71" s="486"/>
      <c r="J71" s="486"/>
      <c r="K71" s="486"/>
      <c r="L71" s="486"/>
      <c r="M71" s="486"/>
      <c r="N71" s="486"/>
      <c r="O71" s="486"/>
      <c r="P71" s="486"/>
      <c r="Q71" s="486"/>
      <c r="R71" s="486"/>
      <c r="S71" s="486"/>
      <c r="T71" s="486"/>
      <c r="U71" s="486"/>
      <c r="V71" s="486"/>
      <c r="W71" s="486"/>
      <c r="X71" s="486"/>
      <c r="Y71" s="486"/>
      <c r="Z71" s="486"/>
      <c r="AA71" s="486"/>
      <c r="AB71" s="486"/>
      <c r="AC71" s="486"/>
      <c r="AD71" s="486"/>
      <c r="AE71" s="487"/>
      <c r="AF71" s="127"/>
    </row>
    <row r="72" spans="1:32" s="72" customFormat="1" ht="10.5" customHeight="1">
      <c r="A72" s="4"/>
      <c r="B72" s="851"/>
      <c r="C72" s="492"/>
      <c r="D72" s="318"/>
      <c r="E72" s="318"/>
      <c r="F72" s="486"/>
      <c r="G72" s="486"/>
      <c r="H72" s="486"/>
      <c r="I72" s="486"/>
      <c r="J72" s="486"/>
      <c r="K72" s="486"/>
      <c r="L72" s="486"/>
      <c r="M72" s="486"/>
      <c r="N72" s="486"/>
      <c r="O72" s="486"/>
      <c r="P72" s="486"/>
      <c r="Q72" s="486"/>
      <c r="R72" s="486"/>
      <c r="S72" s="486"/>
      <c r="T72" s="486"/>
      <c r="U72" s="486"/>
      <c r="V72" s="486"/>
      <c r="W72" s="486"/>
      <c r="X72" s="486"/>
      <c r="Y72" s="486"/>
      <c r="Z72" s="486"/>
      <c r="AA72" s="486"/>
      <c r="AB72" s="486"/>
      <c r="AC72" s="486"/>
      <c r="AD72" s="486"/>
      <c r="AE72" s="487"/>
      <c r="AF72" s="127"/>
    </row>
    <row r="73" spans="1:32" s="72" customFormat="1" ht="10.5" customHeight="1">
      <c r="A73" s="4"/>
      <c r="B73" s="851"/>
      <c r="C73" s="492"/>
      <c r="D73" s="318"/>
      <c r="E73" s="318"/>
      <c r="F73" s="486"/>
      <c r="G73" s="486"/>
      <c r="H73" s="486"/>
      <c r="I73" s="486"/>
      <c r="J73" s="486"/>
      <c r="K73" s="486"/>
      <c r="L73" s="486"/>
      <c r="M73" s="486"/>
      <c r="N73" s="486"/>
      <c r="O73" s="486"/>
      <c r="P73" s="486"/>
      <c r="Q73" s="486"/>
      <c r="R73" s="486"/>
      <c r="S73" s="486"/>
      <c r="T73" s="486"/>
      <c r="U73" s="486"/>
      <c r="V73" s="486"/>
      <c r="W73" s="486"/>
      <c r="X73" s="486"/>
      <c r="Y73" s="486"/>
      <c r="Z73" s="486"/>
      <c r="AA73" s="486"/>
      <c r="AB73" s="486"/>
      <c r="AC73" s="486"/>
      <c r="AD73" s="486"/>
      <c r="AE73" s="487"/>
      <c r="AF73" s="127"/>
    </row>
    <row r="74" spans="1:32" s="72" customFormat="1" ht="20.25" customHeight="1">
      <c r="A74" s="4"/>
      <c r="B74" s="851"/>
      <c r="C74" s="1667" t="s">
        <v>210</v>
      </c>
      <c r="D74" s="1667"/>
      <c r="E74" s="1667"/>
      <c r="F74" s="1667"/>
      <c r="G74" s="1667"/>
      <c r="H74" s="1667"/>
      <c r="I74" s="1667"/>
      <c r="J74" s="1667"/>
      <c r="K74" s="1667"/>
      <c r="L74" s="1667"/>
      <c r="M74" s="1667"/>
      <c r="N74" s="1667"/>
      <c r="O74" s="1667"/>
      <c r="P74" s="1667"/>
      <c r="Q74" s="1667"/>
      <c r="R74" s="1667"/>
      <c r="S74" s="1667"/>
      <c r="T74" s="1667"/>
      <c r="U74" s="1667"/>
      <c r="V74" s="1667"/>
      <c r="W74" s="1667"/>
      <c r="X74" s="1667"/>
      <c r="Y74" s="1667"/>
      <c r="Z74" s="1667"/>
      <c r="AA74" s="1667"/>
      <c r="AB74" s="1667"/>
      <c r="AC74" s="1667"/>
      <c r="AD74" s="1667"/>
      <c r="AE74" s="487"/>
      <c r="AF74" s="127"/>
    </row>
    <row r="75" spans="1:32" s="72" customFormat="1" ht="15.75" customHeight="1">
      <c r="A75" s="4"/>
      <c r="B75" s="851"/>
      <c r="C75" s="1664" t="s">
        <v>367</v>
      </c>
      <c r="D75" s="1664"/>
      <c r="E75" s="1664"/>
      <c r="F75" s="1664"/>
      <c r="G75" s="1664"/>
      <c r="H75" s="1664"/>
      <c r="I75" s="1664"/>
      <c r="J75" s="1664"/>
      <c r="K75" s="1664"/>
      <c r="L75" s="1664"/>
      <c r="M75" s="1664"/>
      <c r="N75" s="1664"/>
      <c r="O75" s="1664"/>
      <c r="P75" s="1664"/>
      <c r="Q75" s="1664"/>
      <c r="R75" s="1664"/>
      <c r="S75" s="1664"/>
      <c r="T75" s="1664"/>
      <c r="U75" s="1664"/>
      <c r="V75" s="1664"/>
      <c r="W75" s="1664"/>
      <c r="X75" s="1664"/>
      <c r="Y75" s="1664"/>
      <c r="Z75" s="1664"/>
      <c r="AA75" s="1664"/>
      <c r="AB75" s="1664"/>
      <c r="AC75" s="1664"/>
      <c r="AD75" s="1664"/>
      <c r="AE75" s="487"/>
      <c r="AF75" s="127"/>
    </row>
    <row r="76" spans="1:32">
      <c r="A76" s="4"/>
      <c r="B76" s="826">
        <v>20</v>
      </c>
      <c r="C76" s="744" t="s">
        <v>516</v>
      </c>
      <c r="D76" s="510"/>
      <c r="E76" s="510"/>
      <c r="F76" s="478"/>
      <c r="G76" s="511"/>
      <c r="H76" s="511"/>
      <c r="I76" s="511"/>
      <c r="J76" s="511"/>
      <c r="K76" s="511"/>
      <c r="L76" s="511"/>
      <c r="M76" s="511"/>
      <c r="N76" s="511"/>
      <c r="O76" s="511"/>
      <c r="P76" s="512"/>
      <c r="Q76" s="512"/>
      <c r="R76" s="512"/>
      <c r="S76" s="512"/>
      <c r="T76" s="512"/>
      <c r="U76" s="512"/>
      <c r="V76" s="512"/>
      <c r="W76" s="512"/>
      <c r="X76" s="513"/>
      <c r="Y76" s="513"/>
      <c r="Z76" s="513"/>
      <c r="AA76" s="513"/>
      <c r="AB76" s="513"/>
      <c r="AC76" s="513"/>
      <c r="AD76" s="748"/>
      <c r="AE76" s="748"/>
      <c r="AF76" s="748"/>
    </row>
    <row r="77" spans="1:32">
      <c r="C77" s="514"/>
      <c r="D77" s="514"/>
      <c r="E77" s="514"/>
      <c r="F77" s="515"/>
      <c r="G77" s="515"/>
      <c r="H77" s="515"/>
      <c r="I77" s="515"/>
      <c r="J77" s="515"/>
      <c r="K77" s="515"/>
      <c r="L77" s="516"/>
      <c r="M77" s="516"/>
      <c r="N77" s="516"/>
      <c r="O77" s="516"/>
    </row>
    <row r="78" spans="1:32">
      <c r="C78" s="514"/>
      <c r="D78" s="514"/>
      <c r="E78" s="514"/>
      <c r="F78" s="514"/>
      <c r="G78" s="514"/>
      <c r="H78" s="514"/>
      <c r="I78" s="514"/>
      <c r="J78" s="514"/>
      <c r="K78" s="514"/>
      <c r="L78" s="514"/>
      <c r="M78" s="514"/>
      <c r="N78" s="514"/>
      <c r="O78" s="514"/>
      <c r="P78" s="514"/>
      <c r="Q78" s="514"/>
      <c r="R78" s="514"/>
      <c r="S78" s="514"/>
      <c r="T78" s="514"/>
      <c r="U78" s="514"/>
      <c r="V78" s="514"/>
      <c r="W78" s="514"/>
      <c r="X78" s="514"/>
      <c r="Y78" s="514"/>
      <c r="Z78" s="514"/>
      <c r="AA78" s="514"/>
      <c r="AB78" s="514"/>
      <c r="AC78" s="514"/>
      <c r="AD78" s="514"/>
      <c r="AE78" s="510"/>
      <c r="AF78" s="514"/>
    </row>
    <row r="79" spans="1:32">
      <c r="C79" s="514"/>
      <c r="D79" s="514"/>
      <c r="E79" s="514"/>
      <c r="F79" s="514"/>
      <c r="G79" s="514"/>
      <c r="H79" s="514"/>
      <c r="I79" s="514"/>
      <c r="J79" s="514"/>
      <c r="K79" s="514"/>
      <c r="L79" s="514"/>
      <c r="M79" s="514"/>
      <c r="N79" s="514"/>
      <c r="O79" s="514"/>
      <c r="P79" s="514"/>
      <c r="Q79" s="514"/>
      <c r="R79" s="514"/>
      <c r="S79" s="514"/>
      <c r="T79" s="514"/>
      <c r="U79" s="514"/>
      <c r="V79" s="514"/>
      <c r="W79" s="514"/>
      <c r="X79" s="514"/>
      <c r="Y79" s="514"/>
      <c r="Z79" s="514"/>
      <c r="AA79" s="514"/>
      <c r="AB79" s="514"/>
      <c r="AC79" s="514"/>
      <c r="AD79" s="514"/>
      <c r="AE79" s="510"/>
      <c r="AF79" s="514"/>
    </row>
    <row r="80" spans="1:32">
      <c r="C80" s="520"/>
      <c r="D80" s="520"/>
      <c r="E80" s="520"/>
      <c r="F80" s="520"/>
      <c r="G80" s="520"/>
      <c r="H80" s="520"/>
      <c r="I80" s="520"/>
      <c r="J80" s="520"/>
      <c r="K80" s="520"/>
      <c r="L80" s="520"/>
      <c r="M80" s="520"/>
      <c r="N80" s="520"/>
      <c r="O80" s="520"/>
      <c r="P80" s="520"/>
      <c r="Q80" s="520"/>
      <c r="R80" s="520"/>
      <c r="S80" s="520"/>
      <c r="T80" s="520"/>
      <c r="U80" s="520"/>
      <c r="V80" s="520"/>
      <c r="W80" s="520"/>
      <c r="X80" s="520"/>
      <c r="Y80" s="520"/>
      <c r="Z80" s="520"/>
      <c r="AA80" s="520"/>
      <c r="AB80" s="520"/>
      <c r="AC80" s="520"/>
      <c r="AD80" s="520"/>
      <c r="AE80" s="510"/>
      <c r="AF80" s="514"/>
    </row>
    <row r="81" spans="3:32">
      <c r="C81" s="514"/>
      <c r="D81" s="521"/>
      <c r="E81" s="514"/>
      <c r="F81" s="515"/>
      <c r="G81" s="515"/>
      <c r="H81" s="515"/>
      <c r="I81" s="515"/>
      <c r="J81" s="515"/>
      <c r="K81" s="515"/>
      <c r="L81" s="516"/>
      <c r="M81" s="516"/>
      <c r="N81" s="516"/>
      <c r="O81" s="516"/>
    </row>
    <row r="82" spans="3:32">
      <c r="C82" s="514"/>
      <c r="D82" s="514"/>
      <c r="E82" s="514"/>
      <c r="F82" s="515"/>
      <c r="G82" s="515"/>
      <c r="H82" s="515"/>
      <c r="I82" s="515"/>
      <c r="J82" s="515"/>
      <c r="K82" s="515"/>
      <c r="L82" s="516"/>
      <c r="M82" s="516"/>
      <c r="N82" s="516"/>
      <c r="O82" s="516"/>
    </row>
    <row r="83" spans="3:32">
      <c r="C83" s="514"/>
      <c r="D83" s="521"/>
      <c r="E83" s="514"/>
      <c r="F83" s="515"/>
      <c r="G83" s="515"/>
      <c r="H83" s="515"/>
      <c r="I83" s="515"/>
      <c r="J83" s="515"/>
      <c r="K83" s="515"/>
      <c r="L83" s="516"/>
      <c r="M83" s="516"/>
      <c r="N83" s="516"/>
      <c r="O83" s="516"/>
    </row>
    <row r="84" spans="3:32">
      <c r="C84" s="514"/>
      <c r="D84" s="514"/>
      <c r="E84" s="514"/>
      <c r="F84" s="515"/>
      <c r="G84" s="515"/>
      <c r="H84" s="515"/>
      <c r="I84" s="515"/>
      <c r="J84" s="515"/>
      <c r="K84" s="515"/>
      <c r="L84" s="516"/>
      <c r="M84" s="516"/>
      <c r="N84" s="516"/>
      <c r="O84" s="516"/>
    </row>
    <row r="85" spans="3:32">
      <c r="C85" s="514"/>
      <c r="D85" s="514"/>
      <c r="E85" s="514"/>
      <c r="F85" s="515"/>
      <c r="G85" s="515"/>
      <c r="H85" s="515"/>
      <c r="I85" s="515"/>
      <c r="J85" s="515"/>
      <c r="K85" s="515"/>
      <c r="L85" s="516"/>
      <c r="M85" s="516"/>
      <c r="N85" s="516"/>
      <c r="O85" s="516"/>
    </row>
    <row r="86" spans="3:32">
      <c r="C86" s="514"/>
      <c r="D86" s="514"/>
      <c r="E86" s="514"/>
      <c r="F86" s="515"/>
      <c r="G86" s="515"/>
      <c r="H86" s="515"/>
      <c r="I86" s="515"/>
      <c r="J86" s="515"/>
      <c r="K86" s="515"/>
      <c r="L86" s="516"/>
      <c r="M86" s="516"/>
      <c r="N86" s="516"/>
      <c r="O86" s="516"/>
    </row>
    <row r="87" spans="3:32" ht="8.25" customHeight="1">
      <c r="C87" s="514"/>
      <c r="D87" s="514"/>
      <c r="E87" s="514"/>
      <c r="F87" s="515"/>
      <c r="G87" s="515"/>
      <c r="H87" s="515"/>
      <c r="I87" s="515"/>
      <c r="J87" s="515"/>
      <c r="K87" s="515"/>
      <c r="L87" s="516"/>
      <c r="M87" s="516"/>
      <c r="N87" s="516"/>
      <c r="O87" s="516"/>
    </row>
    <row r="88" spans="3:32">
      <c r="C88" s="514"/>
      <c r="D88" s="514"/>
      <c r="E88" s="514"/>
      <c r="F88" s="515"/>
      <c r="G88" s="515"/>
      <c r="H88" s="515"/>
      <c r="I88" s="515"/>
      <c r="J88" s="515"/>
      <c r="K88" s="515"/>
      <c r="L88" s="516"/>
      <c r="M88" s="516"/>
      <c r="N88" s="516"/>
      <c r="O88" s="516"/>
    </row>
    <row r="89" spans="3:32" ht="9" customHeight="1">
      <c r="C89" s="514"/>
      <c r="D89" s="514"/>
      <c r="E89" s="514"/>
      <c r="F89" s="515"/>
      <c r="G89" s="515"/>
      <c r="H89" s="515"/>
      <c r="I89" s="515"/>
      <c r="J89" s="515"/>
      <c r="K89" s="515"/>
      <c r="L89" s="516"/>
      <c r="M89" s="516"/>
      <c r="N89" s="516"/>
      <c r="O89" s="516"/>
      <c r="AF89" s="9"/>
    </row>
    <row r="90" spans="3:32" ht="8.25" customHeight="1">
      <c r="C90" s="514"/>
      <c r="D90" s="514"/>
      <c r="E90" s="514"/>
      <c r="F90" s="515"/>
      <c r="G90" s="515"/>
      <c r="H90" s="515"/>
      <c r="I90" s="515"/>
      <c r="J90" s="515"/>
      <c r="K90" s="515"/>
      <c r="L90" s="516"/>
      <c r="M90" s="516"/>
      <c r="N90" s="516"/>
      <c r="O90" s="516"/>
      <c r="AF90" s="742"/>
    </row>
    <row r="91" spans="3:32" ht="9.75" customHeight="1">
      <c r="C91" s="514"/>
      <c r="D91" s="514"/>
      <c r="E91" s="514"/>
      <c r="F91" s="515"/>
      <c r="G91" s="515"/>
      <c r="H91" s="515"/>
      <c r="I91" s="515"/>
      <c r="J91" s="515"/>
      <c r="K91" s="515"/>
      <c r="L91" s="516"/>
      <c r="M91" s="516"/>
      <c r="N91" s="516"/>
      <c r="O91" s="516"/>
    </row>
    <row r="92" spans="3:32">
      <c r="C92" s="514"/>
      <c r="D92" s="514"/>
      <c r="E92" s="514"/>
      <c r="F92" s="515"/>
      <c r="G92" s="515"/>
      <c r="H92" s="515"/>
      <c r="I92" s="515"/>
      <c r="J92" s="515"/>
      <c r="K92" s="515"/>
      <c r="L92" s="516"/>
      <c r="M92" s="516"/>
      <c r="N92" s="516"/>
      <c r="O92" s="516"/>
    </row>
    <row r="93" spans="3:32">
      <c r="C93" s="514"/>
      <c r="D93" s="514"/>
      <c r="E93" s="514"/>
      <c r="F93" s="515"/>
      <c r="G93" s="515"/>
      <c r="H93" s="515"/>
      <c r="I93" s="515"/>
      <c r="J93" s="515"/>
      <c r="K93" s="515"/>
      <c r="L93" s="516"/>
      <c r="M93" s="516"/>
      <c r="N93" s="516"/>
      <c r="O93" s="516"/>
    </row>
    <row r="94" spans="3:32">
      <c r="C94" s="514"/>
      <c r="D94" s="514"/>
      <c r="E94" s="514"/>
      <c r="F94" s="515"/>
      <c r="G94" s="515"/>
      <c r="H94" s="515"/>
      <c r="I94" s="515"/>
      <c r="J94" s="515"/>
      <c r="K94" s="515"/>
      <c r="L94" s="516"/>
      <c r="M94" s="516"/>
      <c r="N94" s="516"/>
      <c r="O94" s="516"/>
    </row>
    <row r="95" spans="3:32">
      <c r="C95" s="514"/>
      <c r="D95" s="514"/>
      <c r="E95" s="514"/>
      <c r="F95" s="515"/>
      <c r="G95" s="515"/>
      <c r="H95" s="515"/>
      <c r="I95" s="515"/>
      <c r="J95" s="515"/>
      <c r="K95" s="515"/>
      <c r="L95" s="516"/>
      <c r="M95" s="516"/>
      <c r="N95" s="516"/>
      <c r="O95" s="516"/>
    </row>
    <row r="96" spans="3:32">
      <c r="C96" s="514"/>
      <c r="D96" s="514"/>
      <c r="E96" s="514"/>
      <c r="F96" s="515"/>
      <c r="G96" s="515"/>
      <c r="H96" s="515"/>
      <c r="I96" s="515"/>
      <c r="J96" s="515"/>
      <c r="K96" s="515"/>
      <c r="L96" s="516"/>
      <c r="M96" s="516"/>
      <c r="N96" s="516"/>
      <c r="O96" s="516"/>
    </row>
    <row r="97" spans="3:15">
      <c r="C97" s="514"/>
      <c r="D97" s="514"/>
      <c r="E97" s="514"/>
      <c r="F97" s="515"/>
      <c r="G97" s="515"/>
      <c r="H97" s="515"/>
      <c r="I97" s="515"/>
      <c r="J97" s="515"/>
      <c r="K97" s="515"/>
      <c r="L97" s="516"/>
      <c r="M97" s="516"/>
      <c r="N97" s="516"/>
      <c r="O97" s="516"/>
    </row>
    <row r="98" spans="3:15">
      <c r="C98" s="514"/>
      <c r="D98" s="514"/>
      <c r="E98" s="514"/>
      <c r="F98" s="515"/>
      <c r="G98" s="515"/>
      <c r="H98" s="515"/>
      <c r="I98" s="515"/>
      <c r="J98" s="515"/>
      <c r="K98" s="515"/>
      <c r="L98" s="516"/>
      <c r="M98" s="516"/>
      <c r="N98" s="516"/>
      <c r="O98" s="516"/>
    </row>
    <row r="99" spans="3:15">
      <c r="C99" s="514"/>
      <c r="D99" s="514"/>
      <c r="E99" s="514"/>
      <c r="F99" s="515"/>
      <c r="G99" s="515"/>
      <c r="H99" s="515"/>
      <c r="I99" s="515"/>
      <c r="J99" s="515"/>
      <c r="K99" s="515"/>
      <c r="L99" s="516"/>
      <c r="M99" s="516"/>
      <c r="N99" s="516"/>
      <c r="O99" s="516"/>
    </row>
    <row r="100" spans="3:15">
      <c r="C100" s="514"/>
      <c r="D100" s="514"/>
      <c r="E100" s="514"/>
      <c r="F100" s="515"/>
      <c r="G100" s="515"/>
      <c r="H100" s="515"/>
      <c r="I100" s="515"/>
      <c r="J100" s="515"/>
      <c r="K100" s="515"/>
      <c r="L100" s="516"/>
      <c r="M100" s="516"/>
      <c r="N100" s="516"/>
      <c r="O100" s="516"/>
    </row>
    <row r="101" spans="3:15">
      <c r="C101" s="514"/>
      <c r="D101" s="514"/>
      <c r="E101" s="514"/>
      <c r="F101" s="515"/>
      <c r="G101" s="515"/>
      <c r="H101" s="515"/>
      <c r="I101" s="515"/>
      <c r="J101" s="515"/>
      <c r="K101" s="515"/>
      <c r="L101" s="516"/>
      <c r="M101" s="516"/>
      <c r="N101" s="516"/>
      <c r="O101" s="516"/>
    </row>
    <row r="102" spans="3:15">
      <c r="C102" s="514"/>
      <c r="D102" s="514"/>
      <c r="E102" s="514"/>
      <c r="F102" s="515"/>
      <c r="G102" s="515"/>
      <c r="H102" s="515"/>
      <c r="I102" s="515"/>
      <c r="J102" s="515"/>
      <c r="K102" s="515"/>
      <c r="L102" s="516"/>
      <c r="M102" s="516"/>
      <c r="N102" s="516"/>
      <c r="O102" s="516"/>
    </row>
    <row r="103" spans="3:15">
      <c r="C103" s="514"/>
      <c r="D103" s="514"/>
      <c r="E103" s="514"/>
      <c r="F103" s="515"/>
      <c r="G103" s="515"/>
      <c r="H103" s="515"/>
      <c r="I103" s="515"/>
      <c r="J103" s="515"/>
      <c r="K103" s="515"/>
      <c r="L103" s="516"/>
      <c r="M103" s="516"/>
      <c r="N103" s="516"/>
      <c r="O103" s="516"/>
    </row>
    <row r="104" spans="3:15">
      <c r="C104" s="514"/>
      <c r="D104" s="514"/>
      <c r="E104" s="514"/>
      <c r="F104" s="515"/>
      <c r="G104" s="515"/>
      <c r="H104" s="515"/>
      <c r="I104" s="515"/>
      <c r="J104" s="515"/>
      <c r="K104" s="515"/>
      <c r="L104" s="516"/>
      <c r="M104" s="516"/>
      <c r="N104" s="516"/>
      <c r="O104" s="516"/>
    </row>
    <row r="105" spans="3:15">
      <c r="C105" s="514"/>
      <c r="D105" s="514"/>
      <c r="E105" s="514"/>
      <c r="F105" s="515"/>
      <c r="G105" s="515"/>
      <c r="H105" s="515"/>
      <c r="I105" s="515"/>
      <c r="J105" s="515"/>
      <c r="K105" s="515"/>
      <c r="L105" s="516"/>
      <c r="M105" s="516"/>
      <c r="N105" s="516"/>
      <c r="O105" s="516"/>
    </row>
    <row r="106" spans="3:15">
      <c r="C106" s="514"/>
      <c r="D106" s="514"/>
      <c r="E106" s="514"/>
      <c r="F106" s="515"/>
      <c r="G106" s="515"/>
      <c r="H106" s="515"/>
      <c r="I106" s="515"/>
      <c r="J106" s="515"/>
      <c r="K106" s="515"/>
      <c r="L106" s="516"/>
      <c r="M106" s="516"/>
      <c r="N106" s="516"/>
      <c r="O106" s="516"/>
    </row>
    <row r="107" spans="3:15">
      <c r="C107" s="514"/>
      <c r="D107" s="514"/>
      <c r="E107" s="514"/>
      <c r="F107" s="515"/>
      <c r="G107" s="515"/>
      <c r="H107" s="515"/>
      <c r="I107" s="515"/>
      <c r="J107" s="515"/>
      <c r="K107" s="515"/>
      <c r="L107" s="516"/>
      <c r="M107" s="516"/>
      <c r="N107" s="516"/>
      <c r="O107" s="516"/>
    </row>
    <row r="108" spans="3:15">
      <c r="C108" s="514"/>
      <c r="D108" s="514"/>
      <c r="E108" s="514"/>
      <c r="F108" s="515"/>
      <c r="G108" s="515"/>
      <c r="H108" s="515"/>
      <c r="I108" s="515"/>
      <c r="J108" s="515"/>
      <c r="K108" s="515"/>
      <c r="L108" s="516"/>
      <c r="M108" s="516"/>
      <c r="N108" s="516"/>
      <c r="O108" s="516"/>
    </row>
    <row r="109" spans="3:15">
      <c r="C109" s="514"/>
      <c r="D109" s="514"/>
      <c r="E109" s="514"/>
      <c r="F109" s="515"/>
      <c r="G109" s="515"/>
      <c r="H109" s="515"/>
      <c r="I109" s="515"/>
      <c r="J109" s="515"/>
      <c r="K109" s="515"/>
      <c r="L109" s="516"/>
      <c r="M109" s="516"/>
      <c r="N109" s="516"/>
      <c r="O109" s="516"/>
    </row>
    <row r="110" spans="3:15">
      <c r="C110" s="514"/>
      <c r="D110" s="514"/>
      <c r="E110" s="514"/>
      <c r="F110" s="515"/>
      <c r="G110" s="515"/>
      <c r="H110" s="515"/>
      <c r="I110" s="515"/>
      <c r="J110" s="515"/>
      <c r="K110" s="515"/>
      <c r="L110" s="516"/>
      <c r="M110" s="516"/>
      <c r="N110" s="516"/>
      <c r="O110" s="516"/>
    </row>
    <row r="111" spans="3:15">
      <c r="C111" s="514"/>
      <c r="D111" s="514"/>
      <c r="E111" s="514"/>
      <c r="F111" s="515"/>
      <c r="G111" s="515"/>
      <c r="H111" s="515"/>
      <c r="I111" s="515"/>
      <c r="J111" s="515"/>
      <c r="K111" s="515"/>
      <c r="L111" s="516"/>
      <c r="M111" s="516"/>
      <c r="N111" s="516"/>
      <c r="O111" s="516"/>
    </row>
    <row r="112" spans="3:15">
      <c r="C112" s="514"/>
      <c r="D112" s="514"/>
      <c r="E112" s="514"/>
      <c r="F112" s="515"/>
      <c r="G112" s="515"/>
      <c r="H112" s="515"/>
      <c r="I112" s="515"/>
      <c r="J112" s="515"/>
      <c r="K112" s="515"/>
      <c r="L112" s="516"/>
      <c r="M112" s="516"/>
      <c r="N112" s="516"/>
      <c r="O112" s="516"/>
    </row>
    <row r="113" spans="3:15">
      <c r="C113" s="514"/>
      <c r="D113" s="514"/>
      <c r="E113" s="514"/>
      <c r="F113" s="515"/>
      <c r="G113" s="515"/>
      <c r="H113" s="515"/>
      <c r="I113" s="515"/>
      <c r="J113" s="515"/>
      <c r="K113" s="515"/>
      <c r="L113" s="516"/>
      <c r="M113" s="516"/>
      <c r="N113" s="516"/>
      <c r="O113" s="516"/>
    </row>
    <row r="114" spans="3:15">
      <c r="C114" s="514"/>
      <c r="D114" s="514"/>
      <c r="E114" s="514"/>
      <c r="F114" s="515"/>
      <c r="G114" s="515"/>
      <c r="H114" s="515"/>
      <c r="I114" s="515"/>
      <c r="J114" s="515"/>
      <c r="K114" s="515"/>
      <c r="L114" s="516"/>
      <c r="M114" s="516"/>
      <c r="N114" s="516"/>
      <c r="O114" s="516"/>
    </row>
    <row r="115" spans="3:15">
      <c r="C115" s="514"/>
      <c r="D115" s="514"/>
      <c r="E115" s="514"/>
      <c r="F115" s="515"/>
      <c r="G115" s="515"/>
      <c r="H115" s="515"/>
      <c r="I115" s="515"/>
      <c r="J115" s="515"/>
      <c r="K115" s="515"/>
      <c r="L115" s="516"/>
      <c r="M115" s="516"/>
      <c r="N115" s="516"/>
      <c r="O115" s="516"/>
    </row>
    <row r="116" spans="3:15">
      <c r="C116" s="514"/>
      <c r="D116" s="514"/>
      <c r="E116" s="514"/>
      <c r="F116" s="515"/>
      <c r="G116" s="515"/>
      <c r="H116" s="515"/>
      <c r="I116" s="515"/>
      <c r="J116" s="515"/>
      <c r="K116" s="515"/>
      <c r="L116" s="516"/>
      <c r="M116" s="516"/>
      <c r="N116" s="516"/>
      <c r="O116" s="516"/>
    </row>
    <row r="117" spans="3:15">
      <c r="C117" s="514"/>
      <c r="D117" s="514"/>
      <c r="E117" s="514"/>
      <c r="F117" s="515"/>
      <c r="G117" s="515"/>
      <c r="H117" s="515"/>
      <c r="I117" s="515"/>
      <c r="J117" s="515"/>
      <c r="K117" s="515"/>
      <c r="L117" s="516"/>
      <c r="M117" s="516"/>
      <c r="N117" s="516"/>
      <c r="O117" s="516"/>
    </row>
    <row r="118" spans="3:15">
      <c r="C118" s="514"/>
      <c r="D118" s="514"/>
      <c r="E118" s="514"/>
      <c r="F118" s="515"/>
      <c r="G118" s="515"/>
      <c r="H118" s="515"/>
      <c r="I118" s="515"/>
      <c r="J118" s="515"/>
      <c r="K118" s="515"/>
      <c r="L118" s="516"/>
      <c r="M118" s="516"/>
      <c r="N118" s="516"/>
      <c r="O118" s="516"/>
    </row>
    <row r="119" spans="3:15">
      <c r="C119" s="514"/>
      <c r="D119" s="514"/>
      <c r="E119" s="514"/>
      <c r="F119" s="515"/>
      <c r="G119" s="515"/>
      <c r="H119" s="515"/>
      <c r="I119" s="515"/>
      <c r="J119" s="515"/>
      <c r="K119" s="515"/>
      <c r="L119" s="516"/>
      <c r="M119" s="516"/>
      <c r="N119" s="516"/>
      <c r="O119" s="516"/>
    </row>
    <row r="120" spans="3:15">
      <c r="C120" s="514"/>
      <c r="D120" s="514"/>
      <c r="E120" s="514"/>
      <c r="F120" s="515"/>
      <c r="G120" s="515"/>
      <c r="H120" s="515"/>
      <c r="I120" s="515"/>
      <c r="J120" s="515"/>
      <c r="K120" s="515"/>
      <c r="L120" s="516"/>
      <c r="M120" s="516"/>
      <c r="N120" s="516"/>
      <c r="O120" s="516"/>
    </row>
    <row r="121" spans="3:15">
      <c r="C121" s="514"/>
      <c r="D121" s="514"/>
      <c r="E121" s="514"/>
      <c r="F121" s="515"/>
      <c r="G121" s="515"/>
      <c r="H121" s="515"/>
      <c r="I121" s="515"/>
      <c r="J121" s="515"/>
      <c r="K121" s="515"/>
      <c r="L121" s="516"/>
      <c r="M121" s="516"/>
      <c r="N121" s="516"/>
      <c r="O121" s="516"/>
    </row>
    <row r="122" spans="3:15">
      <c r="C122" s="514"/>
      <c r="D122" s="514"/>
      <c r="E122" s="514"/>
      <c r="F122" s="515"/>
      <c r="G122" s="515"/>
      <c r="H122" s="515"/>
      <c r="I122" s="515"/>
      <c r="J122" s="515"/>
      <c r="K122" s="515"/>
      <c r="L122" s="516"/>
      <c r="M122" s="516"/>
      <c r="N122" s="516"/>
      <c r="O122" s="516"/>
    </row>
    <row r="123" spans="3:15">
      <c r="C123" s="514"/>
      <c r="D123" s="514"/>
      <c r="E123" s="514"/>
      <c r="F123" s="515"/>
      <c r="G123" s="515"/>
      <c r="H123" s="515"/>
      <c r="I123" s="515"/>
      <c r="J123" s="515"/>
      <c r="K123" s="515"/>
      <c r="L123" s="516"/>
      <c r="M123" s="516"/>
      <c r="N123" s="516"/>
      <c r="O123" s="516"/>
    </row>
    <row r="124" spans="3:15">
      <c r="C124" s="514"/>
      <c r="D124" s="514"/>
      <c r="E124" s="514"/>
      <c r="F124" s="515"/>
      <c r="G124" s="515"/>
      <c r="H124" s="515"/>
      <c r="I124" s="515"/>
      <c r="J124" s="515"/>
      <c r="K124" s="515"/>
      <c r="L124" s="516"/>
      <c r="M124" s="516"/>
      <c r="N124" s="516"/>
      <c r="O124" s="516"/>
    </row>
    <row r="125" spans="3:15">
      <c r="C125" s="514"/>
      <c r="D125" s="514"/>
      <c r="E125" s="514"/>
      <c r="F125" s="515"/>
      <c r="G125" s="515"/>
      <c r="H125" s="515"/>
      <c r="I125" s="515"/>
      <c r="J125" s="515"/>
      <c r="K125" s="515"/>
      <c r="L125" s="516"/>
      <c r="M125" s="516"/>
      <c r="N125" s="516"/>
      <c r="O125" s="516"/>
    </row>
    <row r="126" spans="3:15">
      <c r="C126" s="514"/>
      <c r="D126" s="514"/>
      <c r="E126" s="514"/>
      <c r="F126" s="515"/>
      <c r="G126" s="515"/>
      <c r="H126" s="515"/>
      <c r="I126" s="515"/>
      <c r="J126" s="515"/>
      <c r="K126" s="515"/>
      <c r="L126" s="516"/>
      <c r="M126" s="516"/>
      <c r="N126" s="516"/>
      <c r="O126" s="516"/>
    </row>
    <row r="127" spans="3:15">
      <c r="C127" s="514"/>
      <c r="D127" s="514"/>
      <c r="E127" s="514"/>
      <c r="F127" s="515"/>
      <c r="G127" s="515"/>
      <c r="H127" s="515"/>
      <c r="I127" s="515"/>
      <c r="J127" s="515"/>
      <c r="K127" s="515"/>
      <c r="L127" s="516"/>
      <c r="M127" s="516"/>
      <c r="N127" s="516"/>
      <c r="O127" s="516"/>
    </row>
    <row r="128" spans="3:15">
      <c r="C128" s="514"/>
      <c r="D128" s="514"/>
      <c r="E128" s="514"/>
      <c r="F128" s="515"/>
      <c r="G128" s="515"/>
      <c r="H128" s="515"/>
      <c r="I128" s="515"/>
      <c r="J128" s="515"/>
      <c r="K128" s="515"/>
      <c r="L128" s="516"/>
      <c r="M128" s="516"/>
      <c r="N128" s="516"/>
      <c r="O128" s="516"/>
    </row>
    <row r="129" spans="3:15">
      <c r="C129" s="514"/>
      <c r="D129" s="514"/>
      <c r="E129" s="514"/>
      <c r="F129" s="515"/>
      <c r="G129" s="515"/>
      <c r="H129" s="515"/>
      <c r="I129" s="515"/>
      <c r="J129" s="515"/>
      <c r="K129" s="515"/>
      <c r="L129" s="516"/>
      <c r="M129" s="516"/>
      <c r="N129" s="516"/>
      <c r="O129" s="516"/>
    </row>
    <row r="130" spans="3:15">
      <c r="C130" s="514"/>
      <c r="D130" s="514"/>
      <c r="E130" s="514"/>
      <c r="F130" s="515"/>
      <c r="G130" s="515"/>
      <c r="H130" s="515"/>
      <c r="I130" s="515"/>
      <c r="J130" s="515"/>
      <c r="K130" s="515"/>
      <c r="L130" s="516"/>
      <c r="M130" s="516"/>
      <c r="N130" s="516"/>
      <c r="O130" s="516"/>
    </row>
    <row r="131" spans="3:15">
      <c r="C131" s="514"/>
      <c r="D131" s="514"/>
      <c r="E131" s="514"/>
      <c r="F131" s="515"/>
      <c r="G131" s="515"/>
      <c r="H131" s="515"/>
      <c r="I131" s="515"/>
      <c r="J131" s="515"/>
      <c r="K131" s="515"/>
      <c r="L131" s="516"/>
      <c r="M131" s="516"/>
      <c r="N131" s="516"/>
      <c r="O131" s="516"/>
    </row>
    <row r="132" spans="3:15">
      <c r="C132" s="514"/>
      <c r="D132" s="514"/>
      <c r="E132" s="514"/>
      <c r="F132" s="515"/>
      <c r="G132" s="515"/>
      <c r="H132" s="515"/>
      <c r="I132" s="515"/>
      <c r="J132" s="515"/>
      <c r="K132" s="515"/>
      <c r="L132" s="516"/>
      <c r="M132" s="516"/>
      <c r="N132" s="516"/>
      <c r="O132" s="516"/>
    </row>
    <row r="133" spans="3:15">
      <c r="C133" s="514"/>
      <c r="D133" s="514"/>
      <c r="E133" s="514"/>
      <c r="F133" s="515"/>
      <c r="G133" s="515"/>
      <c r="H133" s="515"/>
      <c r="I133" s="515"/>
      <c r="J133" s="515"/>
      <c r="K133" s="515"/>
      <c r="L133" s="516"/>
      <c r="M133" s="516"/>
      <c r="N133" s="516"/>
      <c r="O133" s="516"/>
    </row>
    <row r="134" spans="3:15">
      <c r="C134" s="514"/>
      <c r="D134" s="514"/>
      <c r="E134" s="514"/>
      <c r="F134" s="515"/>
      <c r="G134" s="515"/>
      <c r="H134" s="515"/>
      <c r="I134" s="515"/>
      <c r="J134" s="515"/>
      <c r="K134" s="515"/>
      <c r="L134" s="516"/>
      <c r="M134" s="516"/>
      <c r="N134" s="516"/>
      <c r="O134" s="516"/>
    </row>
    <row r="135" spans="3:15">
      <c r="C135" s="514"/>
      <c r="D135" s="514"/>
      <c r="E135" s="514"/>
      <c r="F135" s="515"/>
      <c r="G135" s="515"/>
      <c r="H135" s="515"/>
      <c r="I135" s="515"/>
      <c r="J135" s="515"/>
      <c r="K135" s="515"/>
      <c r="L135" s="516"/>
      <c r="M135" s="516"/>
      <c r="N135" s="516"/>
      <c r="O135" s="516"/>
    </row>
    <row r="136" spans="3:15">
      <c r="C136" s="514"/>
      <c r="D136" s="514"/>
      <c r="E136" s="514"/>
      <c r="F136" s="515"/>
      <c r="G136" s="515"/>
      <c r="H136" s="515"/>
      <c r="I136" s="515"/>
      <c r="J136" s="515"/>
      <c r="K136" s="515"/>
      <c r="L136" s="516"/>
      <c r="M136" s="516"/>
      <c r="N136" s="516"/>
      <c r="O136" s="516"/>
    </row>
    <row r="137" spans="3:15">
      <c r="C137" s="514"/>
      <c r="D137" s="514"/>
      <c r="E137" s="514"/>
      <c r="F137" s="515"/>
      <c r="G137" s="515"/>
      <c r="H137" s="515"/>
      <c r="I137" s="515"/>
      <c r="J137" s="515"/>
      <c r="K137" s="515"/>
      <c r="L137" s="516"/>
      <c r="M137" s="516"/>
      <c r="N137" s="516"/>
      <c r="O137" s="516"/>
    </row>
    <row r="138" spans="3:15">
      <c r="C138" s="514"/>
      <c r="D138" s="514"/>
      <c r="E138" s="514"/>
      <c r="F138" s="515"/>
      <c r="G138" s="515"/>
      <c r="H138" s="515"/>
      <c r="I138" s="515"/>
      <c r="J138" s="515"/>
      <c r="K138" s="515"/>
      <c r="L138" s="516"/>
      <c r="M138" s="516"/>
      <c r="N138" s="516"/>
      <c r="O138" s="516"/>
    </row>
    <row r="139" spans="3:15">
      <c r="C139" s="514"/>
      <c r="D139" s="514"/>
      <c r="E139" s="514"/>
      <c r="F139" s="515"/>
      <c r="G139" s="515"/>
      <c r="H139" s="515"/>
      <c r="I139" s="515"/>
      <c r="J139" s="515"/>
      <c r="K139" s="515"/>
      <c r="L139" s="516"/>
      <c r="M139" s="516"/>
      <c r="N139" s="516"/>
      <c r="O139" s="516"/>
    </row>
    <row r="140" spans="3:15">
      <c r="C140" s="514"/>
      <c r="D140" s="514"/>
      <c r="E140" s="514"/>
      <c r="F140" s="515"/>
      <c r="G140" s="515"/>
      <c r="H140" s="515"/>
      <c r="I140" s="515"/>
      <c r="J140" s="515"/>
      <c r="K140" s="515"/>
      <c r="L140" s="516"/>
      <c r="M140" s="516"/>
      <c r="N140" s="516"/>
      <c r="O140" s="516"/>
    </row>
    <row r="141" spans="3:15">
      <c r="C141" s="514"/>
      <c r="D141" s="514"/>
      <c r="E141" s="514"/>
      <c r="F141" s="515"/>
      <c r="G141" s="515"/>
      <c r="H141" s="515"/>
      <c r="I141" s="515"/>
      <c r="J141" s="515"/>
      <c r="K141" s="515"/>
      <c r="L141" s="516"/>
      <c r="M141" s="516"/>
      <c r="N141" s="516"/>
      <c r="O141" s="516"/>
    </row>
    <row r="142" spans="3:15">
      <c r="C142" s="514"/>
      <c r="D142" s="514"/>
      <c r="E142" s="514"/>
      <c r="F142" s="515"/>
      <c r="G142" s="515"/>
      <c r="H142" s="515"/>
      <c r="I142" s="515"/>
      <c r="J142" s="515"/>
      <c r="K142" s="515"/>
      <c r="L142" s="516"/>
      <c r="M142" s="516"/>
      <c r="N142" s="516"/>
      <c r="O142" s="516"/>
    </row>
    <row r="143" spans="3:15">
      <c r="C143" s="514"/>
      <c r="D143" s="514"/>
      <c r="E143" s="514"/>
      <c r="F143" s="515"/>
      <c r="G143" s="515"/>
      <c r="H143" s="515"/>
      <c r="I143" s="515"/>
      <c r="J143" s="515"/>
      <c r="K143" s="515"/>
      <c r="L143" s="516"/>
      <c r="M143" s="516"/>
      <c r="N143" s="516"/>
      <c r="O143" s="516"/>
    </row>
    <row r="144" spans="3:15">
      <c r="C144" s="514"/>
      <c r="D144" s="514"/>
      <c r="E144" s="514"/>
      <c r="F144" s="515"/>
      <c r="G144" s="515"/>
      <c r="H144" s="515"/>
      <c r="I144" s="515"/>
      <c r="J144" s="515"/>
      <c r="K144" s="515"/>
      <c r="L144" s="516"/>
      <c r="M144" s="516"/>
      <c r="N144" s="516"/>
      <c r="O144" s="516"/>
    </row>
    <row r="145" spans="3:15">
      <c r="C145" s="514"/>
      <c r="D145" s="514"/>
      <c r="E145" s="514"/>
      <c r="F145" s="515"/>
      <c r="G145" s="515"/>
      <c r="H145" s="515"/>
      <c r="I145" s="515"/>
      <c r="J145" s="515"/>
      <c r="K145" s="515"/>
      <c r="L145" s="516"/>
      <c r="M145" s="516"/>
      <c r="N145" s="516"/>
      <c r="O145" s="516"/>
    </row>
    <row r="146" spans="3:15">
      <c r="C146" s="514"/>
      <c r="D146" s="514"/>
      <c r="E146" s="514"/>
      <c r="F146" s="515"/>
      <c r="G146" s="515"/>
      <c r="H146" s="515"/>
      <c r="I146" s="515"/>
      <c r="J146" s="515"/>
      <c r="K146" s="515"/>
      <c r="L146" s="516"/>
      <c r="M146" s="516"/>
      <c r="N146" s="516"/>
      <c r="O146" s="516"/>
    </row>
    <row r="147" spans="3:15">
      <c r="C147" s="514"/>
      <c r="D147" s="514"/>
      <c r="E147" s="514"/>
      <c r="F147" s="515"/>
      <c r="G147" s="515"/>
      <c r="H147" s="515"/>
      <c r="I147" s="515"/>
      <c r="J147" s="515"/>
      <c r="K147" s="515"/>
      <c r="L147" s="516"/>
      <c r="M147" s="516"/>
      <c r="N147" s="516"/>
      <c r="O147" s="516"/>
    </row>
    <row r="148" spans="3:15">
      <c r="C148" s="514"/>
      <c r="D148" s="514"/>
      <c r="E148" s="514"/>
      <c r="F148" s="515"/>
      <c r="G148" s="515"/>
      <c r="H148" s="515"/>
      <c r="I148" s="515"/>
      <c r="J148" s="515"/>
      <c r="K148" s="515"/>
      <c r="L148" s="516"/>
      <c r="M148" s="516"/>
      <c r="N148" s="516"/>
      <c r="O148" s="516"/>
    </row>
    <row r="149" spans="3:15">
      <c r="C149" s="514"/>
      <c r="D149" s="514"/>
      <c r="E149" s="514"/>
      <c r="F149" s="515"/>
      <c r="G149" s="515"/>
      <c r="H149" s="515"/>
      <c r="I149" s="515"/>
      <c r="J149" s="515"/>
      <c r="K149" s="515"/>
      <c r="L149" s="516"/>
      <c r="M149" s="516"/>
      <c r="N149" s="516"/>
      <c r="O149" s="516"/>
    </row>
    <row r="150" spans="3:15">
      <c r="C150" s="514"/>
      <c r="D150" s="514"/>
      <c r="E150" s="514"/>
      <c r="F150" s="515"/>
      <c r="G150" s="515"/>
      <c r="H150" s="515"/>
      <c r="I150" s="515"/>
      <c r="J150" s="515"/>
      <c r="K150" s="515"/>
      <c r="L150" s="516"/>
      <c r="M150" s="516"/>
      <c r="N150" s="516"/>
      <c r="O150" s="516"/>
    </row>
    <row r="151" spans="3:15">
      <c r="C151" s="514"/>
      <c r="D151" s="514"/>
      <c r="E151" s="514"/>
      <c r="F151" s="515"/>
      <c r="G151" s="515"/>
      <c r="H151" s="515"/>
      <c r="I151" s="515"/>
      <c r="J151" s="515"/>
      <c r="K151" s="515"/>
      <c r="L151" s="516"/>
      <c r="M151" s="516"/>
      <c r="N151" s="516"/>
      <c r="O151" s="516"/>
    </row>
    <row r="152" spans="3:15">
      <c r="C152" s="514"/>
      <c r="D152" s="514"/>
      <c r="E152" s="514"/>
      <c r="F152" s="515"/>
      <c r="G152" s="515"/>
      <c r="H152" s="515"/>
      <c r="I152" s="515"/>
      <c r="J152" s="515"/>
      <c r="K152" s="515"/>
      <c r="L152" s="516"/>
      <c r="M152" s="516"/>
      <c r="N152" s="516"/>
      <c r="O152" s="516"/>
    </row>
    <row r="153" spans="3:15">
      <c r="C153" s="514"/>
      <c r="D153" s="514"/>
      <c r="E153" s="514"/>
      <c r="F153" s="515"/>
      <c r="G153" s="515"/>
      <c r="H153" s="515"/>
      <c r="I153" s="515"/>
      <c r="J153" s="515"/>
      <c r="K153" s="515"/>
      <c r="L153" s="516"/>
      <c r="M153" s="516"/>
      <c r="N153" s="516"/>
      <c r="O153" s="516"/>
    </row>
    <row r="154" spans="3:15">
      <c r="C154" s="514"/>
      <c r="D154" s="514"/>
      <c r="E154" s="514"/>
      <c r="F154" s="515"/>
      <c r="G154" s="515"/>
      <c r="H154" s="515"/>
      <c r="I154" s="515"/>
      <c r="J154" s="515"/>
      <c r="K154" s="515"/>
      <c r="L154" s="516"/>
      <c r="M154" s="516"/>
      <c r="N154" s="516"/>
      <c r="O154" s="516"/>
    </row>
    <row r="155" spans="3:15">
      <c r="C155" s="514"/>
      <c r="D155" s="514"/>
      <c r="E155" s="514"/>
      <c r="F155" s="515"/>
      <c r="G155" s="515"/>
      <c r="H155" s="515"/>
      <c r="I155" s="515"/>
      <c r="J155" s="515"/>
      <c r="K155" s="515"/>
      <c r="L155" s="516"/>
      <c r="M155" s="516"/>
      <c r="N155" s="516"/>
      <c r="O155" s="516"/>
    </row>
    <row r="156" spans="3:15">
      <c r="C156" s="514"/>
      <c r="D156" s="514"/>
      <c r="E156" s="514"/>
      <c r="F156" s="515"/>
      <c r="G156" s="515"/>
      <c r="H156" s="515"/>
      <c r="I156" s="515"/>
      <c r="J156" s="515"/>
      <c r="K156" s="515"/>
      <c r="L156" s="516"/>
      <c r="M156" s="516"/>
      <c r="N156" s="516"/>
      <c r="O156" s="516"/>
    </row>
    <row r="157" spans="3:15">
      <c r="C157" s="514"/>
      <c r="D157" s="514"/>
      <c r="E157" s="514"/>
      <c r="F157" s="515"/>
      <c r="G157" s="515"/>
      <c r="H157" s="515"/>
      <c r="I157" s="515"/>
      <c r="J157" s="515"/>
      <c r="K157" s="515"/>
      <c r="L157" s="516"/>
      <c r="M157" s="516"/>
      <c r="N157" s="516"/>
      <c r="O157" s="516"/>
    </row>
    <row r="158" spans="3:15">
      <c r="C158" s="514"/>
      <c r="D158" s="514"/>
      <c r="E158" s="514"/>
      <c r="F158" s="515"/>
      <c r="G158" s="515"/>
      <c r="H158" s="515"/>
      <c r="I158" s="515"/>
      <c r="J158" s="515"/>
      <c r="K158" s="515"/>
      <c r="L158" s="516"/>
      <c r="M158" s="516"/>
      <c r="N158" s="516"/>
      <c r="O158" s="516"/>
    </row>
    <row r="159" spans="3:15">
      <c r="C159" s="514"/>
      <c r="D159" s="514"/>
      <c r="E159" s="514"/>
      <c r="F159" s="515"/>
      <c r="G159" s="515"/>
      <c r="H159" s="515"/>
      <c r="I159" s="515"/>
      <c r="J159" s="515"/>
      <c r="K159" s="515"/>
      <c r="L159" s="516"/>
      <c r="M159" s="516"/>
      <c r="N159" s="516"/>
      <c r="O159" s="516"/>
    </row>
    <row r="160" spans="3:15">
      <c r="C160" s="514"/>
      <c r="D160" s="514"/>
      <c r="E160" s="514"/>
      <c r="F160" s="515"/>
      <c r="G160" s="515"/>
      <c r="H160" s="515"/>
      <c r="I160" s="515"/>
      <c r="J160" s="515"/>
      <c r="K160" s="515"/>
      <c r="L160" s="516"/>
      <c r="M160" s="516"/>
      <c r="N160" s="516"/>
      <c r="O160" s="516"/>
    </row>
    <row r="161" spans="3:15">
      <c r="C161" s="514"/>
      <c r="D161" s="514"/>
      <c r="E161" s="514"/>
      <c r="F161" s="515"/>
      <c r="G161" s="515"/>
      <c r="H161" s="515"/>
      <c r="I161" s="515"/>
      <c r="J161" s="515"/>
      <c r="K161" s="515"/>
      <c r="L161" s="516"/>
      <c r="M161" s="516"/>
      <c r="N161" s="516"/>
      <c r="O161" s="516"/>
    </row>
    <row r="162" spans="3:15">
      <c r="C162" s="514"/>
      <c r="D162" s="514"/>
      <c r="E162" s="514"/>
      <c r="F162" s="515"/>
      <c r="G162" s="515"/>
      <c r="H162" s="515"/>
      <c r="I162" s="515"/>
      <c r="J162" s="515"/>
      <c r="K162" s="515"/>
      <c r="L162" s="516"/>
      <c r="M162" s="516"/>
      <c r="N162" s="516"/>
      <c r="O162" s="516"/>
    </row>
    <row r="163" spans="3:15">
      <c r="C163" s="514"/>
      <c r="D163" s="514"/>
      <c r="E163" s="514"/>
      <c r="F163" s="515"/>
      <c r="G163" s="515"/>
      <c r="H163" s="515"/>
      <c r="I163" s="515"/>
      <c r="J163" s="515"/>
      <c r="K163" s="515"/>
      <c r="L163" s="516"/>
      <c r="M163" s="516"/>
      <c r="N163" s="516"/>
      <c r="O163" s="516"/>
    </row>
    <row r="164" spans="3:15">
      <c r="C164" s="514"/>
      <c r="D164" s="514"/>
      <c r="E164" s="514"/>
      <c r="F164" s="515"/>
      <c r="G164" s="515"/>
      <c r="H164" s="515"/>
      <c r="I164" s="515"/>
      <c r="J164" s="515"/>
      <c r="K164" s="515"/>
      <c r="L164" s="516"/>
      <c r="M164" s="516"/>
      <c r="N164" s="516"/>
      <c r="O164" s="516"/>
    </row>
    <row r="165" spans="3:15">
      <c r="C165" s="514"/>
      <c r="D165" s="514"/>
      <c r="E165" s="514"/>
      <c r="F165" s="515"/>
      <c r="G165" s="515"/>
      <c r="H165" s="515"/>
      <c r="I165" s="515"/>
      <c r="J165" s="515"/>
      <c r="K165" s="515"/>
      <c r="L165" s="516"/>
      <c r="M165" s="516"/>
      <c r="N165" s="516"/>
      <c r="O165" s="516"/>
    </row>
    <row r="166" spans="3:15">
      <c r="C166" s="514"/>
      <c r="D166" s="514"/>
      <c r="E166" s="514"/>
      <c r="F166" s="515"/>
      <c r="G166" s="515"/>
      <c r="H166" s="515"/>
      <c r="I166" s="515"/>
      <c r="J166" s="515"/>
      <c r="K166" s="515"/>
      <c r="L166" s="516"/>
      <c r="M166" s="516"/>
      <c r="N166" s="516"/>
      <c r="O166" s="516"/>
    </row>
    <row r="167" spans="3:15">
      <c r="C167" s="514"/>
      <c r="D167" s="514"/>
      <c r="E167" s="514"/>
      <c r="F167" s="515"/>
      <c r="G167" s="515"/>
      <c r="H167" s="515"/>
      <c r="I167" s="515"/>
      <c r="J167" s="515"/>
      <c r="K167" s="515"/>
      <c r="L167" s="516"/>
      <c r="M167" s="516"/>
      <c r="N167" s="516"/>
      <c r="O167" s="516"/>
    </row>
    <row r="168" spans="3:15">
      <c r="C168" s="514"/>
      <c r="D168" s="514"/>
      <c r="E168" s="514"/>
      <c r="F168" s="515"/>
      <c r="G168" s="515"/>
      <c r="H168" s="515"/>
      <c r="I168" s="515"/>
      <c r="J168" s="515"/>
      <c r="K168" s="515"/>
      <c r="L168" s="516"/>
      <c r="M168" s="516"/>
      <c r="N168" s="516"/>
      <c r="O168" s="516"/>
    </row>
    <row r="169" spans="3:15">
      <c r="C169" s="514"/>
      <c r="D169" s="514"/>
      <c r="E169" s="514"/>
      <c r="F169" s="515"/>
      <c r="G169" s="515"/>
      <c r="H169" s="515"/>
      <c r="I169" s="515"/>
      <c r="J169" s="515"/>
      <c r="K169" s="515"/>
      <c r="L169" s="516"/>
      <c r="M169" s="516"/>
      <c r="N169" s="516"/>
      <c r="O169" s="516"/>
    </row>
    <row r="170" spans="3:15">
      <c r="C170" s="514"/>
      <c r="D170" s="514"/>
      <c r="E170" s="514"/>
      <c r="F170" s="515"/>
      <c r="G170" s="515"/>
      <c r="H170" s="515"/>
      <c r="I170" s="515"/>
      <c r="J170" s="515"/>
      <c r="K170" s="515"/>
      <c r="L170" s="516"/>
      <c r="M170" s="516"/>
      <c r="N170" s="516"/>
      <c r="O170" s="516"/>
    </row>
    <row r="171" spans="3:15">
      <c r="C171" s="514"/>
      <c r="D171" s="514"/>
      <c r="E171" s="514"/>
      <c r="F171" s="515"/>
      <c r="G171" s="515"/>
      <c r="H171" s="515"/>
      <c r="I171" s="515"/>
      <c r="J171" s="515"/>
      <c r="K171" s="515"/>
      <c r="L171" s="516"/>
      <c r="M171" s="516"/>
      <c r="N171" s="516"/>
      <c r="O171" s="516"/>
    </row>
    <row r="172" spans="3:15">
      <c r="C172" s="514"/>
      <c r="D172" s="514"/>
      <c r="E172" s="514"/>
      <c r="F172" s="515"/>
      <c r="G172" s="515"/>
      <c r="H172" s="515"/>
      <c r="I172" s="515"/>
      <c r="J172" s="515"/>
      <c r="K172" s="515"/>
      <c r="L172" s="516"/>
      <c r="M172" s="516"/>
      <c r="N172" s="516"/>
      <c r="O172" s="516"/>
    </row>
    <row r="173" spans="3:15">
      <c r="C173" s="514"/>
      <c r="D173" s="514"/>
      <c r="E173" s="514"/>
      <c r="F173" s="515"/>
      <c r="G173" s="515"/>
      <c r="H173" s="515"/>
      <c r="I173" s="515"/>
      <c r="J173" s="515"/>
      <c r="K173" s="515"/>
      <c r="L173" s="516"/>
      <c r="M173" s="516"/>
      <c r="N173" s="516"/>
      <c r="O173" s="516"/>
    </row>
    <row r="174" spans="3:15">
      <c r="C174" s="514"/>
      <c r="D174" s="514"/>
      <c r="E174" s="514"/>
      <c r="F174" s="515"/>
      <c r="G174" s="515"/>
      <c r="H174" s="515"/>
      <c r="I174" s="515"/>
      <c r="J174" s="515"/>
      <c r="K174" s="515"/>
      <c r="L174" s="516"/>
      <c r="M174" s="516"/>
      <c r="N174" s="516"/>
      <c r="O174" s="516"/>
    </row>
    <row r="175" spans="3:15">
      <c r="C175" s="514"/>
      <c r="D175" s="514"/>
      <c r="E175" s="514"/>
      <c r="F175" s="515"/>
      <c r="G175" s="515"/>
      <c r="H175" s="515"/>
      <c r="I175" s="515"/>
      <c r="J175" s="515"/>
      <c r="K175" s="515"/>
      <c r="L175" s="516"/>
      <c r="M175" s="516"/>
      <c r="N175" s="516"/>
      <c r="O175" s="516"/>
    </row>
    <row r="176" spans="3:15">
      <c r="C176" s="514"/>
      <c r="D176" s="514"/>
      <c r="E176" s="514"/>
      <c r="F176" s="515"/>
      <c r="G176" s="515"/>
      <c r="H176" s="515"/>
      <c r="I176" s="515"/>
      <c r="J176" s="515"/>
      <c r="K176" s="515"/>
      <c r="L176" s="516"/>
      <c r="M176" s="516"/>
      <c r="N176" s="516"/>
      <c r="O176" s="516"/>
    </row>
    <row r="177" spans="3:15">
      <c r="C177" s="514"/>
      <c r="D177" s="514"/>
      <c r="E177" s="514"/>
      <c r="F177" s="515"/>
      <c r="G177" s="515"/>
      <c r="H177" s="515"/>
      <c r="I177" s="515"/>
      <c r="J177" s="515"/>
      <c r="K177" s="515"/>
      <c r="L177" s="516"/>
      <c r="M177" s="516"/>
      <c r="N177" s="516"/>
      <c r="O177" s="516"/>
    </row>
    <row r="178" spans="3:15">
      <c r="C178" s="514"/>
      <c r="D178" s="514"/>
      <c r="E178" s="514"/>
      <c r="F178" s="515"/>
      <c r="G178" s="515"/>
      <c r="H178" s="515"/>
      <c r="I178" s="515"/>
      <c r="J178" s="515"/>
      <c r="K178" s="515"/>
      <c r="L178" s="516"/>
      <c r="M178" s="516"/>
      <c r="N178" s="516"/>
      <c r="O178" s="516"/>
    </row>
    <row r="179" spans="3:15">
      <c r="C179" s="514"/>
      <c r="D179" s="514"/>
      <c r="E179" s="514"/>
      <c r="F179" s="515"/>
      <c r="G179" s="515"/>
      <c r="H179" s="515"/>
      <c r="I179" s="515"/>
      <c r="J179" s="515"/>
      <c r="K179" s="515"/>
      <c r="L179" s="516"/>
      <c r="M179" s="516"/>
      <c r="N179" s="516"/>
      <c r="O179" s="516"/>
    </row>
    <row r="180" spans="3:15">
      <c r="C180" s="514"/>
      <c r="D180" s="514"/>
      <c r="E180" s="514"/>
      <c r="F180" s="515"/>
      <c r="G180" s="515"/>
      <c r="H180" s="515"/>
      <c r="I180" s="515"/>
      <c r="J180" s="515"/>
      <c r="K180" s="515"/>
      <c r="L180" s="516"/>
      <c r="M180" s="516"/>
      <c r="N180" s="516"/>
      <c r="O180" s="516"/>
    </row>
    <row r="181" spans="3:15">
      <c r="C181" s="514"/>
      <c r="D181" s="514"/>
      <c r="E181" s="514"/>
      <c r="F181" s="515"/>
      <c r="G181" s="515"/>
      <c r="H181" s="515"/>
      <c r="I181" s="515"/>
      <c r="J181" s="515"/>
      <c r="K181" s="515"/>
      <c r="L181" s="516"/>
      <c r="M181" s="516"/>
      <c r="N181" s="516"/>
      <c r="O181" s="516"/>
    </row>
    <row r="182" spans="3:15">
      <c r="C182" s="514"/>
      <c r="D182" s="514"/>
      <c r="E182" s="514"/>
      <c r="F182" s="515"/>
      <c r="G182" s="515"/>
      <c r="H182" s="515"/>
      <c r="I182" s="515"/>
      <c r="J182" s="515"/>
      <c r="K182" s="515"/>
      <c r="L182" s="516"/>
      <c r="M182" s="516"/>
      <c r="N182" s="516"/>
      <c r="O182" s="516"/>
    </row>
    <row r="183" spans="3:15">
      <c r="C183" s="514"/>
      <c r="D183" s="514"/>
      <c r="E183" s="514"/>
      <c r="F183" s="515"/>
      <c r="G183" s="515"/>
      <c r="H183" s="515"/>
      <c r="I183" s="515"/>
      <c r="J183" s="515"/>
      <c r="K183" s="515"/>
      <c r="L183" s="516"/>
      <c r="M183" s="516"/>
      <c r="N183" s="516"/>
      <c r="O183" s="516"/>
    </row>
    <row r="184" spans="3:15">
      <c r="C184" s="514"/>
      <c r="D184" s="514"/>
      <c r="E184" s="514"/>
      <c r="F184" s="515"/>
      <c r="G184" s="515"/>
      <c r="H184" s="515"/>
      <c r="I184" s="515"/>
      <c r="J184" s="515"/>
      <c r="K184" s="515"/>
      <c r="L184" s="516"/>
      <c r="M184" s="516"/>
      <c r="N184" s="516"/>
      <c r="O184" s="516"/>
    </row>
    <row r="185" spans="3:15">
      <c r="C185" s="514"/>
      <c r="D185" s="514"/>
      <c r="E185" s="514"/>
      <c r="F185" s="515"/>
      <c r="G185" s="515"/>
      <c r="H185" s="515"/>
      <c r="I185" s="515"/>
      <c r="J185" s="515"/>
      <c r="K185" s="515"/>
      <c r="L185" s="516"/>
      <c r="M185" s="516"/>
      <c r="N185" s="516"/>
      <c r="O185" s="516"/>
    </row>
    <row r="186" spans="3:15">
      <c r="C186" s="514"/>
      <c r="D186" s="514"/>
      <c r="E186" s="514"/>
      <c r="F186" s="515"/>
      <c r="G186" s="515"/>
      <c r="H186" s="515"/>
      <c r="I186" s="515"/>
      <c r="J186" s="515"/>
      <c r="K186" s="515"/>
      <c r="L186" s="516"/>
      <c r="M186" s="516"/>
      <c r="N186" s="516"/>
      <c r="O186" s="516"/>
    </row>
    <row r="187" spans="3:15">
      <c r="C187" s="514"/>
      <c r="D187" s="514"/>
      <c r="E187" s="514"/>
      <c r="F187" s="515"/>
      <c r="G187" s="515"/>
      <c r="H187" s="515"/>
      <c r="I187" s="515"/>
      <c r="J187" s="515"/>
      <c r="K187" s="515"/>
      <c r="L187" s="516"/>
      <c r="M187" s="516"/>
      <c r="N187" s="516"/>
      <c r="O187" s="516"/>
    </row>
    <row r="188" spans="3:15">
      <c r="C188" s="514"/>
      <c r="D188" s="514"/>
      <c r="E188" s="514"/>
      <c r="F188" s="515"/>
      <c r="G188" s="515"/>
      <c r="H188" s="515"/>
      <c r="I188" s="515"/>
      <c r="J188" s="515"/>
      <c r="K188" s="515"/>
      <c r="L188" s="516"/>
      <c r="M188" s="516"/>
      <c r="N188" s="516"/>
      <c r="O188" s="516"/>
    </row>
    <row r="189" spans="3:15">
      <c r="C189" s="514"/>
      <c r="D189" s="514"/>
      <c r="E189" s="514"/>
      <c r="F189" s="515"/>
      <c r="G189" s="515"/>
      <c r="H189" s="515"/>
      <c r="I189" s="515"/>
      <c r="J189" s="515"/>
      <c r="K189" s="515"/>
      <c r="L189" s="516"/>
      <c r="M189" s="516"/>
      <c r="N189" s="516"/>
      <c r="O189" s="516"/>
    </row>
    <row r="190" spans="3:15">
      <c r="C190" s="514"/>
      <c r="D190" s="514"/>
      <c r="E190" s="514"/>
      <c r="F190" s="515"/>
      <c r="G190" s="515"/>
      <c r="H190" s="515"/>
      <c r="I190" s="515"/>
      <c r="J190" s="515"/>
      <c r="K190" s="515"/>
      <c r="L190" s="516"/>
      <c r="M190" s="516"/>
      <c r="N190" s="516"/>
      <c r="O190" s="516"/>
    </row>
    <row r="191" spans="3:15">
      <c r="C191" s="514"/>
      <c r="D191" s="514"/>
      <c r="E191" s="514"/>
      <c r="F191" s="515"/>
      <c r="G191" s="515"/>
      <c r="H191" s="515"/>
      <c r="I191" s="515"/>
      <c r="J191" s="515"/>
      <c r="K191" s="515"/>
      <c r="L191" s="516"/>
      <c r="M191" s="516"/>
      <c r="N191" s="516"/>
      <c r="O191" s="516"/>
    </row>
    <row r="192" spans="3:15">
      <c r="C192" s="514"/>
      <c r="D192" s="514"/>
      <c r="E192" s="514"/>
      <c r="F192" s="515"/>
      <c r="G192" s="515"/>
      <c r="H192" s="515"/>
      <c r="I192" s="515"/>
      <c r="J192" s="515"/>
      <c r="K192" s="515"/>
      <c r="L192" s="516"/>
      <c r="M192" s="516"/>
      <c r="N192" s="516"/>
      <c r="O192" s="516"/>
    </row>
    <row r="193" spans="3:15">
      <c r="C193" s="514"/>
      <c r="D193" s="514"/>
      <c r="E193" s="514"/>
      <c r="F193" s="515"/>
      <c r="G193" s="515"/>
      <c r="H193" s="515"/>
      <c r="I193" s="515"/>
      <c r="J193" s="515"/>
      <c r="K193" s="515"/>
      <c r="L193" s="516"/>
      <c r="M193" s="516"/>
      <c r="N193" s="516"/>
      <c r="O193" s="516"/>
    </row>
    <row r="194" spans="3:15">
      <c r="C194" s="514"/>
      <c r="D194" s="514"/>
      <c r="E194" s="514"/>
      <c r="F194" s="515"/>
      <c r="G194" s="515"/>
      <c r="H194" s="515"/>
      <c r="I194" s="515"/>
      <c r="J194" s="515"/>
      <c r="K194" s="515"/>
      <c r="L194" s="516"/>
      <c r="M194" s="516"/>
      <c r="N194" s="516"/>
      <c r="O194" s="516"/>
    </row>
    <row r="195" spans="3:15">
      <c r="C195" s="514"/>
      <c r="D195" s="514"/>
      <c r="E195" s="514"/>
      <c r="F195" s="515"/>
      <c r="G195" s="515"/>
      <c r="H195" s="515"/>
      <c r="I195" s="515"/>
      <c r="J195" s="515"/>
      <c r="K195" s="515"/>
      <c r="L195" s="516"/>
      <c r="M195" s="516"/>
      <c r="N195" s="516"/>
      <c r="O195" s="516"/>
    </row>
    <row r="196" spans="3:15">
      <c r="C196" s="514"/>
      <c r="D196" s="514"/>
      <c r="E196" s="514"/>
      <c r="F196" s="515"/>
      <c r="G196" s="515"/>
      <c r="H196" s="515"/>
      <c r="I196" s="515"/>
      <c r="J196" s="515"/>
      <c r="K196" s="515"/>
      <c r="L196" s="516"/>
      <c r="M196" s="516"/>
      <c r="N196" s="516"/>
      <c r="O196" s="516"/>
    </row>
    <row r="197" spans="3:15">
      <c r="C197" s="514"/>
      <c r="D197" s="514"/>
      <c r="E197" s="514"/>
      <c r="F197" s="515"/>
      <c r="G197" s="515"/>
      <c r="H197" s="515"/>
      <c r="I197" s="515"/>
      <c r="J197" s="515"/>
      <c r="K197" s="515"/>
      <c r="L197" s="516"/>
      <c r="M197" s="516"/>
      <c r="N197" s="516"/>
      <c r="O197" s="516"/>
    </row>
    <row r="198" spans="3:15">
      <c r="C198" s="514"/>
      <c r="D198" s="514"/>
      <c r="E198" s="514"/>
      <c r="F198" s="515"/>
      <c r="G198" s="515"/>
      <c r="H198" s="515"/>
      <c r="I198" s="515"/>
      <c r="J198" s="515"/>
      <c r="K198" s="515"/>
      <c r="L198" s="516"/>
      <c r="M198" s="516"/>
      <c r="N198" s="516"/>
      <c r="O198" s="516"/>
    </row>
    <row r="199" spans="3:15">
      <c r="C199" s="514"/>
      <c r="D199" s="514"/>
      <c r="E199" s="514"/>
      <c r="F199" s="515"/>
      <c r="G199" s="515"/>
      <c r="H199" s="515"/>
      <c r="I199" s="515"/>
      <c r="J199" s="515"/>
      <c r="K199" s="515"/>
      <c r="L199" s="516"/>
      <c r="M199" s="516"/>
      <c r="N199" s="516"/>
      <c r="O199" s="516"/>
    </row>
    <row r="200" spans="3:15">
      <c r="C200" s="514"/>
      <c r="D200" s="514"/>
      <c r="E200" s="514"/>
      <c r="F200" s="515"/>
      <c r="G200" s="515"/>
      <c r="H200" s="515"/>
      <c r="I200" s="515"/>
      <c r="J200" s="515"/>
      <c r="K200" s="515"/>
      <c r="L200" s="516"/>
      <c r="M200" s="516"/>
      <c r="N200" s="516"/>
      <c r="O200" s="516"/>
    </row>
    <row r="201" spans="3:15">
      <c r="C201" s="514"/>
      <c r="D201" s="514"/>
      <c r="E201" s="514"/>
      <c r="F201" s="515"/>
      <c r="G201" s="515"/>
      <c r="H201" s="515"/>
      <c r="I201" s="515"/>
      <c r="J201" s="515"/>
      <c r="K201" s="515"/>
      <c r="L201" s="516"/>
      <c r="M201" s="516"/>
      <c r="N201" s="516"/>
      <c r="O201" s="516"/>
    </row>
    <row r="202" spans="3:15">
      <c r="C202" s="514"/>
      <c r="D202" s="514"/>
      <c r="E202" s="514"/>
      <c r="F202" s="515"/>
      <c r="G202" s="515"/>
      <c r="H202" s="515"/>
      <c r="I202" s="515"/>
      <c r="J202" s="515"/>
      <c r="K202" s="515"/>
      <c r="L202" s="516"/>
      <c r="M202" s="516"/>
      <c r="N202" s="516"/>
      <c r="O202" s="516"/>
    </row>
    <row r="203" spans="3:15">
      <c r="C203" s="514"/>
      <c r="D203" s="514"/>
      <c r="E203" s="514"/>
      <c r="F203" s="515"/>
      <c r="G203" s="515"/>
      <c r="H203" s="515"/>
      <c r="I203" s="515"/>
      <c r="J203" s="515"/>
      <c r="K203" s="515"/>
      <c r="L203" s="516"/>
      <c r="M203" s="516"/>
      <c r="N203" s="516"/>
      <c r="O203" s="516"/>
    </row>
    <row r="204" spans="3:15">
      <c r="C204" s="514"/>
      <c r="D204" s="514"/>
      <c r="E204" s="514"/>
      <c r="F204" s="515"/>
      <c r="G204" s="515"/>
      <c r="H204" s="515"/>
      <c r="I204" s="515"/>
      <c r="J204" s="515"/>
      <c r="K204" s="515"/>
      <c r="L204" s="516"/>
      <c r="M204" s="516"/>
      <c r="N204" s="516"/>
      <c r="O204" s="516"/>
    </row>
    <row r="205" spans="3:15">
      <c r="C205" s="514"/>
      <c r="D205" s="514"/>
      <c r="E205" s="514"/>
      <c r="F205" s="515"/>
      <c r="G205" s="515"/>
      <c r="H205" s="515"/>
      <c r="I205" s="515"/>
      <c r="J205" s="515"/>
      <c r="K205" s="515"/>
      <c r="L205" s="516"/>
      <c r="M205" s="516"/>
      <c r="N205" s="516"/>
      <c r="O205" s="516"/>
    </row>
    <row r="206" spans="3:15">
      <c r="C206" s="514"/>
      <c r="D206" s="514"/>
      <c r="E206" s="514"/>
      <c r="F206" s="515"/>
      <c r="G206" s="515"/>
      <c r="H206" s="515"/>
      <c r="I206" s="515"/>
      <c r="J206" s="515"/>
      <c r="K206" s="515"/>
      <c r="L206" s="516"/>
      <c r="M206" s="516"/>
      <c r="N206" s="516"/>
      <c r="O206" s="516"/>
    </row>
    <row r="207" spans="3:15">
      <c r="C207" s="514"/>
      <c r="D207" s="514"/>
      <c r="E207" s="514"/>
      <c r="F207" s="515"/>
      <c r="G207" s="515"/>
      <c r="H207" s="515"/>
      <c r="I207" s="515"/>
      <c r="J207" s="515"/>
      <c r="K207" s="515"/>
      <c r="L207" s="516"/>
      <c r="M207" s="516"/>
      <c r="N207" s="516"/>
      <c r="O207" s="516"/>
    </row>
    <row r="208" spans="3:15">
      <c r="C208" s="514"/>
      <c r="D208" s="514"/>
      <c r="E208" s="514"/>
      <c r="F208" s="515"/>
      <c r="G208" s="515"/>
      <c r="H208" s="515"/>
      <c r="I208" s="515"/>
      <c r="J208" s="515"/>
      <c r="K208" s="515"/>
      <c r="L208" s="516"/>
      <c r="M208" s="516"/>
      <c r="N208" s="516"/>
      <c r="O208" s="516"/>
    </row>
    <row r="209" spans="3:15">
      <c r="C209" s="514"/>
      <c r="D209" s="514"/>
      <c r="E209" s="514"/>
      <c r="F209" s="515"/>
      <c r="G209" s="515"/>
      <c r="H209" s="515"/>
      <c r="I209" s="515"/>
      <c r="J209" s="515"/>
      <c r="K209" s="515"/>
      <c r="L209" s="516"/>
      <c r="M209" s="516"/>
      <c r="N209" s="516"/>
      <c r="O209" s="516"/>
    </row>
    <row r="210" spans="3:15">
      <c r="C210" s="514"/>
      <c r="D210" s="514"/>
      <c r="E210" s="514"/>
      <c r="F210" s="515"/>
      <c r="G210" s="515"/>
      <c r="H210" s="515"/>
      <c r="I210" s="515"/>
      <c r="J210" s="515"/>
      <c r="K210" s="515"/>
      <c r="L210" s="516"/>
      <c r="M210" s="516"/>
      <c r="N210" s="516"/>
      <c r="O210" s="516"/>
    </row>
    <row r="211" spans="3:15">
      <c r="C211" s="514"/>
      <c r="D211" s="514"/>
      <c r="E211" s="514"/>
      <c r="F211" s="515"/>
      <c r="G211" s="515"/>
      <c r="H211" s="515"/>
      <c r="I211" s="515"/>
      <c r="J211" s="515"/>
      <c r="K211" s="515"/>
      <c r="L211" s="516"/>
      <c r="M211" s="516"/>
      <c r="N211" s="516"/>
      <c r="O211" s="516"/>
    </row>
    <row r="212" spans="3:15">
      <c r="C212" s="514"/>
      <c r="D212" s="514"/>
      <c r="E212" s="514"/>
      <c r="F212" s="515"/>
      <c r="G212" s="515"/>
      <c r="H212" s="515"/>
      <c r="I212" s="515"/>
      <c r="J212" s="515"/>
      <c r="K212" s="515"/>
      <c r="L212" s="516"/>
      <c r="M212" s="516"/>
      <c r="N212" s="516"/>
      <c r="O212" s="516"/>
    </row>
    <row r="213" spans="3:15">
      <c r="C213" s="514"/>
      <c r="D213" s="514"/>
      <c r="E213" s="514"/>
      <c r="F213" s="515"/>
      <c r="G213" s="515"/>
      <c r="H213" s="515"/>
      <c r="I213" s="515"/>
      <c r="J213" s="515"/>
      <c r="K213" s="515"/>
      <c r="L213" s="516"/>
      <c r="M213" s="516"/>
      <c r="N213" s="516"/>
      <c r="O213" s="516"/>
    </row>
    <row r="214" spans="3:15">
      <c r="C214" s="514"/>
      <c r="D214" s="514"/>
      <c r="E214" s="514"/>
      <c r="F214" s="515"/>
      <c r="G214" s="515"/>
      <c r="H214" s="515"/>
      <c r="I214" s="515"/>
      <c r="J214" s="515"/>
      <c r="K214" s="515"/>
      <c r="L214" s="516"/>
      <c r="M214" s="516"/>
      <c r="N214" s="516"/>
      <c r="O214" s="516"/>
    </row>
    <row r="215" spans="3:15">
      <c r="C215" s="514"/>
      <c r="D215" s="514"/>
      <c r="E215" s="514"/>
      <c r="F215" s="515"/>
      <c r="G215" s="515"/>
      <c r="H215" s="515"/>
      <c r="I215" s="515"/>
      <c r="J215" s="515"/>
      <c r="K215" s="515"/>
      <c r="L215" s="516"/>
      <c r="M215" s="516"/>
      <c r="N215" s="516"/>
      <c r="O215" s="516"/>
    </row>
    <row r="216" spans="3:15">
      <c r="C216" s="514"/>
      <c r="D216" s="514"/>
      <c r="E216" s="514"/>
      <c r="F216" s="515"/>
      <c r="G216" s="515"/>
      <c r="H216" s="515"/>
      <c r="I216" s="515"/>
      <c r="J216" s="515"/>
      <c r="K216" s="515"/>
      <c r="L216" s="516"/>
      <c r="M216" s="516"/>
      <c r="N216" s="516"/>
      <c r="O216" s="516"/>
    </row>
    <row r="217" spans="3:15">
      <c r="C217" s="514"/>
      <c r="D217" s="514"/>
      <c r="E217" s="514"/>
      <c r="F217" s="515"/>
      <c r="G217" s="515"/>
      <c r="H217" s="515"/>
      <c r="I217" s="515"/>
      <c r="J217" s="515"/>
      <c r="K217" s="515"/>
      <c r="L217" s="516"/>
      <c r="M217" s="516"/>
      <c r="N217" s="516"/>
      <c r="O217" s="516"/>
    </row>
    <row r="218" spans="3:15">
      <c r="C218" s="514"/>
      <c r="D218" s="514"/>
      <c r="E218" s="514"/>
      <c r="F218" s="515"/>
      <c r="G218" s="515"/>
      <c r="H218" s="515"/>
      <c r="I218" s="515"/>
      <c r="J218" s="515"/>
      <c r="K218" s="515"/>
      <c r="L218" s="516"/>
      <c r="M218" s="516"/>
      <c r="N218" s="516"/>
      <c r="O218" s="516"/>
    </row>
    <row r="219" spans="3:15">
      <c r="C219" s="514"/>
      <c r="D219" s="514"/>
      <c r="E219" s="514"/>
      <c r="F219" s="515"/>
      <c r="G219" s="515"/>
      <c r="H219" s="515"/>
      <c r="I219" s="515"/>
      <c r="J219" s="515"/>
      <c r="K219" s="515"/>
      <c r="L219" s="516"/>
      <c r="M219" s="516"/>
      <c r="N219" s="516"/>
      <c r="O219" s="516"/>
    </row>
    <row r="220" spans="3:15">
      <c r="C220" s="514"/>
      <c r="D220" s="514"/>
      <c r="E220" s="514"/>
      <c r="F220" s="515"/>
      <c r="G220" s="515"/>
      <c r="H220" s="515"/>
      <c r="I220" s="515"/>
      <c r="J220" s="515"/>
      <c r="K220" s="515"/>
      <c r="L220" s="516"/>
      <c r="M220" s="516"/>
      <c r="N220" s="516"/>
      <c r="O220" s="516"/>
    </row>
    <row r="221" spans="3:15">
      <c r="C221" s="514"/>
      <c r="D221" s="514"/>
      <c r="E221" s="514"/>
      <c r="F221" s="515"/>
      <c r="G221" s="515"/>
      <c r="H221" s="515"/>
      <c r="I221" s="515"/>
      <c r="J221" s="515"/>
      <c r="K221" s="515"/>
      <c r="L221" s="516"/>
      <c r="M221" s="516"/>
      <c r="N221" s="516"/>
      <c r="O221" s="516"/>
    </row>
    <row r="222" spans="3:15">
      <c r="C222" s="514"/>
      <c r="D222" s="514"/>
      <c r="E222" s="514"/>
      <c r="F222" s="515"/>
      <c r="G222" s="515"/>
      <c r="H222" s="515"/>
      <c r="I222" s="515"/>
      <c r="J222" s="515"/>
      <c r="K222" s="515"/>
      <c r="L222" s="516"/>
      <c r="M222" s="516"/>
      <c r="N222" s="516"/>
      <c r="O222" s="516"/>
    </row>
    <row r="223" spans="3:15">
      <c r="C223" s="514"/>
      <c r="D223" s="514"/>
      <c r="E223" s="514"/>
      <c r="F223" s="515"/>
      <c r="G223" s="515"/>
      <c r="H223" s="515"/>
      <c r="I223" s="515"/>
      <c r="J223" s="515"/>
      <c r="K223" s="515"/>
      <c r="L223" s="516"/>
      <c r="M223" s="516"/>
      <c r="N223" s="516"/>
      <c r="O223" s="516"/>
    </row>
    <row r="224" spans="3:15">
      <c r="C224" s="514"/>
      <c r="D224" s="514"/>
      <c r="E224" s="514"/>
      <c r="F224" s="515"/>
      <c r="G224" s="515"/>
      <c r="H224" s="515"/>
      <c r="I224" s="515"/>
      <c r="J224" s="515"/>
      <c r="K224" s="515"/>
      <c r="L224" s="516"/>
      <c r="M224" s="516"/>
      <c r="N224" s="516"/>
      <c r="O224" s="516"/>
    </row>
    <row r="225" spans="3:15">
      <c r="C225" s="514"/>
      <c r="D225" s="514"/>
      <c r="E225" s="514"/>
      <c r="F225" s="515"/>
      <c r="G225" s="515"/>
      <c r="H225" s="515"/>
      <c r="I225" s="515"/>
      <c r="J225" s="515"/>
      <c r="K225" s="515"/>
      <c r="L225" s="516"/>
      <c r="M225" s="516"/>
      <c r="N225" s="516"/>
      <c r="O225" s="516"/>
    </row>
    <row r="226" spans="3:15">
      <c r="C226" s="514"/>
      <c r="D226" s="514"/>
      <c r="E226" s="514"/>
      <c r="F226" s="515"/>
      <c r="G226" s="515"/>
      <c r="H226" s="515"/>
      <c r="I226" s="515"/>
      <c r="J226" s="515"/>
      <c r="K226" s="515"/>
      <c r="L226" s="516"/>
      <c r="M226" s="516"/>
      <c r="N226" s="516"/>
      <c r="O226" s="516"/>
    </row>
    <row r="227" spans="3:15">
      <c r="C227" s="514"/>
      <c r="D227" s="514"/>
      <c r="E227" s="514"/>
      <c r="F227" s="515"/>
      <c r="G227" s="515"/>
      <c r="H227" s="515"/>
      <c r="I227" s="515"/>
      <c r="J227" s="515"/>
      <c r="K227" s="515"/>
      <c r="L227" s="516"/>
      <c r="M227" s="516"/>
      <c r="N227" s="516"/>
      <c r="O227" s="516"/>
    </row>
    <row r="228" spans="3:15">
      <c r="C228" s="514"/>
      <c r="D228" s="514"/>
      <c r="E228" s="514"/>
      <c r="F228" s="515"/>
      <c r="G228" s="515"/>
      <c r="H228" s="515"/>
      <c r="I228" s="515"/>
      <c r="J228" s="515"/>
      <c r="K228" s="515"/>
      <c r="L228" s="516"/>
      <c r="M228" s="516"/>
      <c r="N228" s="516"/>
      <c r="O228" s="516"/>
    </row>
    <row r="229" spans="3:15">
      <c r="C229" s="514"/>
      <c r="D229" s="514"/>
      <c r="E229" s="514"/>
      <c r="F229" s="515"/>
      <c r="G229" s="515"/>
      <c r="H229" s="515"/>
      <c r="I229" s="515"/>
      <c r="J229" s="515"/>
      <c r="K229" s="515"/>
      <c r="L229" s="516"/>
      <c r="M229" s="516"/>
      <c r="N229" s="516"/>
      <c r="O229" s="516"/>
    </row>
    <row r="230" spans="3:15">
      <c r="C230" s="514"/>
      <c r="D230" s="514"/>
      <c r="E230" s="514"/>
      <c r="F230" s="515"/>
      <c r="G230" s="515"/>
      <c r="H230" s="515"/>
      <c r="I230" s="515"/>
      <c r="J230" s="515"/>
      <c r="K230" s="515"/>
      <c r="L230" s="516"/>
      <c r="M230" s="516"/>
      <c r="N230" s="516"/>
      <c r="O230" s="516"/>
    </row>
    <row r="231" spans="3:15">
      <c r="C231" s="514"/>
      <c r="D231" s="514"/>
      <c r="E231" s="514"/>
      <c r="F231" s="515"/>
      <c r="G231" s="515"/>
      <c r="H231" s="515"/>
      <c r="I231" s="515"/>
      <c r="J231" s="515"/>
      <c r="K231" s="515"/>
      <c r="L231" s="516"/>
      <c r="M231" s="516"/>
      <c r="N231" s="516"/>
      <c r="O231" s="516"/>
    </row>
    <row r="232" spans="3:15">
      <c r="C232" s="514"/>
      <c r="D232" s="514"/>
      <c r="E232" s="514"/>
      <c r="F232" s="515"/>
      <c r="G232" s="515"/>
      <c r="H232" s="515"/>
      <c r="I232" s="515"/>
      <c r="J232" s="515"/>
      <c r="K232" s="515"/>
      <c r="L232" s="516"/>
      <c r="M232" s="516"/>
      <c r="N232" s="516"/>
      <c r="O232" s="516"/>
    </row>
    <row r="233" spans="3:15">
      <c r="C233" s="514"/>
      <c r="D233" s="514"/>
      <c r="E233" s="514"/>
      <c r="F233" s="515"/>
      <c r="G233" s="515"/>
      <c r="H233" s="515"/>
      <c r="I233" s="515"/>
      <c r="J233" s="515"/>
      <c r="K233" s="515"/>
      <c r="L233" s="516"/>
      <c r="M233" s="516"/>
      <c r="N233" s="516"/>
      <c r="O233" s="516"/>
    </row>
    <row r="234" spans="3:15">
      <c r="C234" s="514"/>
      <c r="D234" s="514"/>
      <c r="E234" s="514"/>
      <c r="F234" s="515"/>
      <c r="G234" s="515"/>
      <c r="H234" s="515"/>
      <c r="I234" s="515"/>
      <c r="J234" s="515"/>
      <c r="K234" s="515"/>
      <c r="L234" s="516"/>
      <c r="M234" s="516"/>
      <c r="N234" s="516"/>
      <c r="O234" s="516"/>
    </row>
    <row r="235" spans="3:15">
      <c r="C235" s="514"/>
      <c r="D235" s="514"/>
      <c r="E235" s="514"/>
      <c r="F235" s="515"/>
      <c r="G235" s="515"/>
      <c r="H235" s="515"/>
      <c r="I235" s="515"/>
      <c r="J235" s="515"/>
      <c r="K235" s="515"/>
      <c r="L235" s="516"/>
      <c r="M235" s="516"/>
      <c r="N235" s="516"/>
      <c r="O235" s="516"/>
    </row>
    <row r="236" spans="3:15">
      <c r="C236" s="514"/>
      <c r="D236" s="514"/>
      <c r="E236" s="514"/>
      <c r="F236" s="515"/>
      <c r="G236" s="515"/>
      <c r="H236" s="515"/>
      <c r="I236" s="515"/>
      <c r="J236" s="515"/>
      <c r="K236" s="515"/>
      <c r="L236" s="516"/>
      <c r="M236" s="516"/>
      <c r="N236" s="516"/>
      <c r="O236" s="516"/>
    </row>
    <row r="237" spans="3:15">
      <c r="C237" s="514"/>
      <c r="D237" s="514"/>
      <c r="E237" s="514"/>
      <c r="F237" s="515"/>
      <c r="G237" s="515"/>
      <c r="H237" s="515"/>
      <c r="I237" s="515"/>
      <c r="J237" s="515"/>
      <c r="K237" s="515"/>
      <c r="L237" s="516"/>
      <c r="M237" s="516"/>
      <c r="N237" s="516"/>
      <c r="O237" s="516"/>
    </row>
    <row r="238" spans="3:15">
      <c r="C238" s="514"/>
      <c r="D238" s="514"/>
      <c r="E238" s="514"/>
      <c r="F238" s="515"/>
      <c r="G238" s="515"/>
      <c r="H238" s="515"/>
      <c r="I238" s="515"/>
      <c r="J238" s="515"/>
      <c r="K238" s="515"/>
      <c r="L238" s="516"/>
      <c r="M238" s="516"/>
      <c r="N238" s="516"/>
      <c r="O238" s="516"/>
    </row>
    <row r="239" spans="3:15">
      <c r="C239" s="514"/>
      <c r="D239" s="514"/>
      <c r="E239" s="514"/>
      <c r="F239" s="515"/>
      <c r="G239" s="515"/>
      <c r="H239" s="515"/>
      <c r="I239" s="515"/>
      <c r="J239" s="515"/>
      <c r="K239" s="515"/>
      <c r="L239" s="516"/>
      <c r="M239" s="516"/>
      <c r="N239" s="516"/>
      <c r="O239" s="516"/>
    </row>
    <row r="240" spans="3:15">
      <c r="C240" s="514"/>
      <c r="D240" s="514"/>
      <c r="E240" s="514"/>
      <c r="F240" s="515"/>
      <c r="G240" s="515"/>
      <c r="H240" s="515"/>
      <c r="I240" s="515"/>
      <c r="J240" s="515"/>
      <c r="K240" s="515"/>
      <c r="L240" s="516"/>
      <c r="M240" s="516"/>
      <c r="N240" s="516"/>
      <c r="O240" s="516"/>
    </row>
    <row r="241" spans="3:15">
      <c r="C241" s="514"/>
      <c r="D241" s="514"/>
      <c r="E241" s="514"/>
      <c r="F241" s="515"/>
      <c r="G241" s="515"/>
      <c r="H241" s="515"/>
      <c r="I241" s="515"/>
      <c r="J241" s="515"/>
      <c r="K241" s="515"/>
      <c r="L241" s="516"/>
      <c r="M241" s="516"/>
      <c r="N241" s="516"/>
      <c r="O241" s="516"/>
    </row>
    <row r="242" spans="3:15">
      <c r="C242" s="514"/>
      <c r="D242" s="514"/>
      <c r="E242" s="514"/>
      <c r="F242" s="515"/>
      <c r="G242" s="515"/>
      <c r="H242" s="515"/>
      <c r="I242" s="515"/>
      <c r="J242" s="515"/>
      <c r="K242" s="515"/>
      <c r="L242" s="516"/>
      <c r="M242" s="516"/>
      <c r="N242" s="516"/>
      <c r="O242" s="516"/>
    </row>
    <row r="243" spans="3:15">
      <c r="C243" s="514"/>
      <c r="D243" s="514"/>
      <c r="E243" s="514"/>
      <c r="F243" s="515"/>
      <c r="G243" s="515"/>
      <c r="H243" s="515"/>
      <c r="I243" s="515"/>
      <c r="J243" s="515"/>
      <c r="K243" s="515"/>
      <c r="L243" s="516"/>
      <c r="M243" s="516"/>
      <c r="N243" s="516"/>
      <c r="O243" s="516"/>
    </row>
    <row r="244" spans="3:15">
      <c r="C244" s="514"/>
      <c r="D244" s="514"/>
      <c r="E244" s="514"/>
      <c r="F244" s="515"/>
      <c r="G244" s="515"/>
      <c r="H244" s="515"/>
      <c r="I244" s="515"/>
      <c r="J244" s="515"/>
      <c r="K244" s="515"/>
      <c r="L244" s="516"/>
      <c r="M244" s="516"/>
      <c r="N244" s="516"/>
      <c r="O244" s="516"/>
    </row>
    <row r="245" spans="3:15">
      <c r="C245" s="514"/>
      <c r="D245" s="514"/>
      <c r="E245" s="514"/>
      <c r="F245" s="515"/>
      <c r="G245" s="515"/>
      <c r="H245" s="515"/>
      <c r="I245" s="515"/>
      <c r="J245" s="515"/>
      <c r="K245" s="515"/>
      <c r="L245" s="516"/>
      <c r="M245" s="516"/>
      <c r="N245" s="516"/>
      <c r="O245" s="516"/>
    </row>
    <row r="246" spans="3:15">
      <c r="C246" s="514"/>
      <c r="D246" s="514"/>
      <c r="E246" s="514"/>
      <c r="F246" s="515"/>
      <c r="G246" s="515"/>
      <c r="H246" s="515"/>
      <c r="I246" s="515"/>
      <c r="J246" s="515"/>
      <c r="K246" s="515"/>
      <c r="L246" s="516"/>
      <c r="M246" s="516"/>
      <c r="N246" s="516"/>
      <c r="O246" s="516"/>
    </row>
    <row r="247" spans="3:15">
      <c r="C247" s="514"/>
      <c r="D247" s="514"/>
      <c r="E247" s="514"/>
      <c r="F247" s="515"/>
      <c r="G247" s="515"/>
      <c r="H247" s="515"/>
      <c r="I247" s="515"/>
      <c r="J247" s="515"/>
      <c r="K247" s="515"/>
      <c r="L247" s="516"/>
      <c r="M247" s="516"/>
      <c r="N247" s="516"/>
      <c r="O247" s="516"/>
    </row>
    <row r="248" spans="3:15">
      <c r="C248" s="514"/>
      <c r="D248" s="514"/>
      <c r="E248" s="514"/>
      <c r="F248" s="515"/>
      <c r="G248" s="515"/>
      <c r="H248" s="515"/>
      <c r="I248" s="515"/>
      <c r="J248" s="515"/>
      <c r="K248" s="515"/>
      <c r="L248" s="516"/>
      <c r="M248" s="516"/>
      <c r="N248" s="516"/>
      <c r="O248" s="516"/>
    </row>
    <row r="249" spans="3:15">
      <c r="C249" s="514"/>
      <c r="D249" s="514"/>
      <c r="E249" s="514"/>
      <c r="F249" s="515"/>
      <c r="G249" s="515"/>
      <c r="H249" s="515"/>
      <c r="I249" s="515"/>
      <c r="J249" s="515"/>
      <c r="K249" s="515"/>
      <c r="L249" s="516"/>
      <c r="M249" s="516"/>
      <c r="N249" s="516"/>
      <c r="O249" s="516"/>
    </row>
    <row r="250" spans="3:15">
      <c r="C250" s="514"/>
      <c r="D250" s="514"/>
      <c r="E250" s="514"/>
      <c r="F250" s="515"/>
      <c r="G250" s="515"/>
      <c r="H250" s="515"/>
      <c r="I250" s="515"/>
      <c r="J250" s="515"/>
      <c r="K250" s="515"/>
      <c r="L250" s="516"/>
      <c r="M250" s="516"/>
      <c r="N250" s="516"/>
      <c r="O250" s="516"/>
    </row>
    <row r="251" spans="3:15">
      <c r="C251" s="514"/>
      <c r="D251" s="514"/>
      <c r="E251" s="514"/>
      <c r="F251" s="515"/>
      <c r="G251" s="515"/>
      <c r="H251" s="515"/>
      <c r="I251" s="515"/>
      <c r="J251" s="515"/>
      <c r="K251" s="515"/>
      <c r="L251" s="516"/>
      <c r="M251" s="516"/>
      <c r="N251" s="516"/>
      <c r="O251" s="516"/>
    </row>
    <row r="252" spans="3:15">
      <c r="C252" s="514"/>
      <c r="D252" s="514"/>
      <c r="E252" s="514"/>
      <c r="F252" s="515"/>
      <c r="G252" s="515"/>
      <c r="H252" s="515"/>
      <c r="I252" s="515"/>
      <c r="J252" s="515"/>
      <c r="K252" s="515"/>
      <c r="L252" s="516"/>
      <c r="M252" s="516"/>
      <c r="N252" s="516"/>
      <c r="O252" s="516"/>
    </row>
    <row r="253" spans="3:15">
      <c r="C253" s="514"/>
      <c r="D253" s="514"/>
      <c r="E253" s="514"/>
      <c r="F253" s="515"/>
      <c r="G253" s="515"/>
      <c r="H253" s="515"/>
      <c r="I253" s="515"/>
      <c r="J253" s="515"/>
      <c r="K253" s="515"/>
      <c r="L253" s="516"/>
      <c r="M253" s="516"/>
      <c r="N253" s="516"/>
      <c r="O253" s="516"/>
    </row>
    <row r="254" spans="3:15">
      <c r="C254" s="514"/>
      <c r="D254" s="514"/>
      <c r="E254" s="514"/>
      <c r="F254" s="515"/>
      <c r="G254" s="515"/>
      <c r="H254" s="515"/>
      <c r="I254" s="515"/>
      <c r="J254" s="515"/>
      <c r="K254" s="515"/>
      <c r="L254" s="516"/>
      <c r="M254" s="516"/>
      <c r="N254" s="516"/>
      <c r="O254" s="516"/>
    </row>
    <row r="255" spans="3:15">
      <c r="C255" s="514"/>
      <c r="D255" s="514"/>
      <c r="E255" s="514"/>
      <c r="F255" s="515"/>
      <c r="G255" s="515"/>
      <c r="H255" s="515"/>
      <c r="I255" s="515"/>
      <c r="J255" s="515"/>
      <c r="K255" s="515"/>
      <c r="L255" s="516"/>
      <c r="M255" s="516"/>
      <c r="N255" s="516"/>
      <c r="O255" s="516"/>
    </row>
    <row r="256" spans="3:15">
      <c r="C256" s="514"/>
      <c r="D256" s="514"/>
      <c r="E256" s="514"/>
      <c r="F256" s="515"/>
      <c r="G256" s="515"/>
      <c r="H256" s="515"/>
      <c r="I256" s="515"/>
      <c r="J256" s="515"/>
      <c r="K256" s="515"/>
      <c r="L256" s="516"/>
      <c r="M256" s="516"/>
      <c r="N256" s="516"/>
      <c r="O256" s="516"/>
    </row>
    <row r="257" spans="3:15">
      <c r="C257" s="514"/>
      <c r="D257" s="514"/>
      <c r="E257" s="514"/>
      <c r="F257" s="515"/>
      <c r="G257" s="515"/>
      <c r="H257" s="515"/>
      <c r="I257" s="515"/>
      <c r="J257" s="515"/>
      <c r="K257" s="515"/>
      <c r="L257" s="516"/>
      <c r="M257" s="516"/>
      <c r="N257" s="516"/>
      <c r="O257" s="516"/>
    </row>
    <row r="258" spans="3:15">
      <c r="C258" s="514"/>
      <c r="D258" s="514"/>
      <c r="E258" s="514"/>
      <c r="F258" s="515"/>
      <c r="G258" s="515"/>
      <c r="H258" s="515"/>
      <c r="I258" s="515"/>
      <c r="J258" s="515"/>
      <c r="K258" s="515"/>
      <c r="L258" s="516"/>
      <c r="M258" s="516"/>
      <c r="N258" s="516"/>
      <c r="O258" s="516"/>
    </row>
    <row r="259" spans="3:15">
      <c r="C259" s="514"/>
      <c r="D259" s="514"/>
      <c r="E259" s="514"/>
      <c r="F259" s="515"/>
      <c r="G259" s="515"/>
      <c r="H259" s="515"/>
      <c r="I259" s="515"/>
      <c r="J259" s="515"/>
      <c r="K259" s="515"/>
      <c r="L259" s="516"/>
      <c r="M259" s="516"/>
      <c r="N259" s="516"/>
      <c r="O259" s="516"/>
    </row>
    <row r="260" spans="3:15">
      <c r="C260" s="514"/>
      <c r="D260" s="514"/>
      <c r="E260" s="514"/>
      <c r="F260" s="515"/>
      <c r="G260" s="515"/>
      <c r="H260" s="515"/>
      <c r="I260" s="515"/>
      <c r="J260" s="515"/>
      <c r="K260" s="515"/>
      <c r="L260" s="516"/>
      <c r="M260" s="516"/>
      <c r="N260" s="516"/>
      <c r="O260" s="516"/>
    </row>
    <row r="261" spans="3:15">
      <c r="C261" s="514"/>
      <c r="D261" s="514"/>
      <c r="E261" s="514"/>
      <c r="F261" s="515"/>
      <c r="G261" s="515"/>
      <c r="H261" s="515"/>
      <c r="I261" s="515"/>
      <c r="J261" s="515"/>
      <c r="K261" s="515"/>
      <c r="L261" s="516"/>
      <c r="M261" s="516"/>
      <c r="N261" s="516"/>
      <c r="O261" s="516"/>
    </row>
    <row r="262" spans="3:15">
      <c r="C262" s="514"/>
      <c r="D262" s="514"/>
      <c r="E262" s="514"/>
      <c r="F262" s="515"/>
      <c r="G262" s="515"/>
      <c r="H262" s="515"/>
      <c r="I262" s="515"/>
      <c r="J262" s="515"/>
      <c r="K262" s="515"/>
      <c r="L262" s="516"/>
      <c r="M262" s="516"/>
      <c r="N262" s="516"/>
      <c r="O262" s="516"/>
    </row>
    <row r="263" spans="3:15">
      <c r="C263" s="514"/>
      <c r="D263" s="514"/>
      <c r="E263" s="514"/>
      <c r="F263" s="515"/>
      <c r="G263" s="515"/>
      <c r="H263" s="515"/>
      <c r="I263" s="515"/>
      <c r="J263" s="515"/>
      <c r="K263" s="515"/>
      <c r="L263" s="516"/>
      <c r="M263" s="516"/>
      <c r="N263" s="516"/>
      <c r="O263" s="516"/>
    </row>
    <row r="264" spans="3:15">
      <c r="C264" s="514"/>
      <c r="D264" s="514"/>
      <c r="E264" s="514"/>
      <c r="F264" s="515"/>
      <c r="G264" s="515"/>
      <c r="H264" s="515"/>
      <c r="I264" s="515"/>
      <c r="J264" s="515"/>
      <c r="K264" s="515"/>
      <c r="L264" s="516"/>
      <c r="M264" s="516"/>
      <c r="N264" s="516"/>
      <c r="O264" s="516"/>
    </row>
    <row r="265" spans="3:15">
      <c r="C265" s="514"/>
      <c r="D265" s="514"/>
      <c r="E265" s="514"/>
      <c r="F265" s="515"/>
      <c r="G265" s="515"/>
      <c r="H265" s="515"/>
      <c r="I265" s="515"/>
      <c r="J265" s="515"/>
      <c r="K265" s="515"/>
      <c r="L265" s="516"/>
      <c r="M265" s="516"/>
      <c r="N265" s="516"/>
      <c r="O265" s="516"/>
    </row>
    <row r="266" spans="3:15">
      <c r="C266" s="514"/>
      <c r="D266" s="514"/>
      <c r="E266" s="514"/>
      <c r="F266" s="515"/>
      <c r="G266" s="515"/>
      <c r="H266" s="515"/>
      <c r="I266" s="515"/>
      <c r="J266" s="515"/>
      <c r="K266" s="515"/>
      <c r="L266" s="516"/>
      <c r="M266" s="516"/>
      <c r="N266" s="516"/>
      <c r="O266" s="516"/>
    </row>
    <row r="267" spans="3:15">
      <c r="C267" s="514"/>
      <c r="D267" s="514"/>
      <c r="E267" s="514"/>
      <c r="F267" s="515"/>
      <c r="G267" s="515"/>
      <c r="H267" s="515"/>
      <c r="I267" s="515"/>
      <c r="J267" s="515"/>
      <c r="K267" s="515"/>
      <c r="L267" s="516"/>
      <c r="M267" s="516"/>
      <c r="N267" s="516"/>
      <c r="O267" s="516"/>
    </row>
    <row r="268" spans="3:15">
      <c r="C268" s="514"/>
      <c r="D268" s="514"/>
      <c r="E268" s="514"/>
      <c r="F268" s="515"/>
      <c r="G268" s="515"/>
      <c r="H268" s="515"/>
      <c r="I268" s="515"/>
      <c r="J268" s="515"/>
      <c r="K268" s="515"/>
      <c r="L268" s="516"/>
      <c r="M268" s="516"/>
      <c r="N268" s="516"/>
      <c r="O268" s="516"/>
    </row>
    <row r="269" spans="3:15">
      <c r="C269" s="514"/>
      <c r="D269" s="514"/>
      <c r="E269" s="514"/>
      <c r="F269" s="515"/>
      <c r="G269" s="515"/>
      <c r="H269" s="515"/>
      <c r="I269" s="515"/>
      <c r="J269" s="515"/>
      <c r="K269" s="515"/>
      <c r="L269" s="516"/>
      <c r="M269" s="516"/>
      <c r="N269" s="516"/>
      <c r="O269" s="516"/>
    </row>
    <row r="270" spans="3:15">
      <c r="C270" s="514"/>
      <c r="D270" s="514"/>
      <c r="E270" s="514"/>
      <c r="F270" s="515"/>
      <c r="G270" s="515"/>
      <c r="H270" s="515"/>
      <c r="I270" s="515"/>
      <c r="J270" s="515"/>
      <c r="K270" s="515"/>
      <c r="L270" s="516"/>
      <c r="M270" s="516"/>
      <c r="N270" s="516"/>
      <c r="O270" s="516"/>
    </row>
    <row r="271" spans="3:15">
      <c r="C271" s="514"/>
      <c r="D271" s="514"/>
      <c r="E271" s="514"/>
      <c r="F271" s="515"/>
      <c r="G271" s="515"/>
      <c r="H271" s="515"/>
      <c r="I271" s="515"/>
      <c r="J271" s="515"/>
      <c r="K271" s="515"/>
      <c r="L271" s="516"/>
      <c r="M271" s="516"/>
      <c r="N271" s="516"/>
      <c r="O271" s="516"/>
    </row>
    <row r="272" spans="3:15">
      <c r="C272" s="514"/>
      <c r="D272" s="514"/>
      <c r="E272" s="514"/>
      <c r="F272" s="515"/>
      <c r="G272" s="515"/>
      <c r="H272" s="515"/>
      <c r="I272" s="515"/>
      <c r="J272" s="515"/>
      <c r="K272" s="515"/>
      <c r="L272" s="516"/>
      <c r="M272" s="516"/>
      <c r="N272" s="516"/>
      <c r="O272" s="516"/>
    </row>
    <row r="273" spans="3:15">
      <c r="C273" s="514"/>
      <c r="D273" s="514"/>
      <c r="E273" s="514"/>
      <c r="F273" s="515"/>
      <c r="G273" s="515"/>
      <c r="H273" s="515"/>
      <c r="I273" s="515"/>
      <c r="J273" s="515"/>
      <c r="K273" s="515"/>
      <c r="L273" s="516"/>
      <c r="M273" s="516"/>
      <c r="N273" s="516"/>
      <c r="O273" s="516"/>
    </row>
    <row r="274" spans="3:15">
      <c r="C274" s="514"/>
      <c r="D274" s="514"/>
      <c r="E274" s="514"/>
      <c r="F274" s="515"/>
      <c r="G274" s="515"/>
      <c r="H274" s="515"/>
      <c r="I274" s="515"/>
      <c r="J274" s="515"/>
      <c r="K274" s="515"/>
      <c r="L274" s="516"/>
      <c r="M274" s="516"/>
      <c r="N274" s="516"/>
      <c r="O274" s="516"/>
    </row>
    <row r="275" spans="3:15">
      <c r="C275" s="514"/>
      <c r="D275" s="514"/>
      <c r="E275" s="514"/>
      <c r="F275" s="515"/>
      <c r="G275" s="515"/>
      <c r="H275" s="515"/>
      <c r="I275" s="515"/>
      <c r="J275" s="515"/>
      <c r="K275" s="515"/>
      <c r="L275" s="516"/>
      <c r="M275" s="516"/>
      <c r="N275" s="516"/>
      <c r="O275" s="516"/>
    </row>
    <row r="276" spans="3:15">
      <c r="C276" s="514"/>
      <c r="D276" s="514"/>
      <c r="E276" s="514"/>
      <c r="F276" s="515"/>
      <c r="G276" s="515"/>
      <c r="H276" s="515"/>
      <c r="I276" s="515"/>
      <c r="J276" s="515"/>
      <c r="K276" s="515"/>
      <c r="L276" s="516"/>
      <c r="M276" s="516"/>
      <c r="N276" s="516"/>
      <c r="O276" s="516"/>
    </row>
    <row r="277" spans="3:15">
      <c r="C277" s="514"/>
      <c r="D277" s="514"/>
      <c r="E277" s="514"/>
      <c r="F277" s="515"/>
      <c r="G277" s="515"/>
      <c r="H277" s="515"/>
      <c r="I277" s="515"/>
      <c r="J277" s="515"/>
      <c r="K277" s="515"/>
      <c r="L277" s="516"/>
      <c r="M277" s="516"/>
      <c r="N277" s="516"/>
      <c r="O277" s="516"/>
    </row>
    <row r="278" spans="3:15">
      <c r="C278" s="514"/>
      <c r="D278" s="514"/>
      <c r="E278" s="514"/>
      <c r="F278" s="515"/>
      <c r="G278" s="515"/>
      <c r="H278" s="515"/>
      <c r="I278" s="515"/>
      <c r="J278" s="515"/>
      <c r="K278" s="515"/>
      <c r="L278" s="516"/>
      <c r="M278" s="516"/>
      <c r="N278" s="516"/>
      <c r="O278" s="516"/>
    </row>
    <row r="279" spans="3:15">
      <c r="C279" s="514"/>
      <c r="D279" s="514"/>
      <c r="E279" s="514"/>
      <c r="F279" s="515"/>
      <c r="G279" s="515"/>
      <c r="H279" s="515"/>
      <c r="I279" s="515"/>
      <c r="J279" s="515"/>
      <c r="K279" s="515"/>
      <c r="L279" s="516"/>
      <c r="M279" s="516"/>
      <c r="N279" s="516"/>
      <c r="O279" s="516"/>
    </row>
    <row r="280" spans="3:15">
      <c r="C280" s="514"/>
      <c r="D280" s="514"/>
      <c r="E280" s="514"/>
      <c r="F280" s="515"/>
      <c r="G280" s="515"/>
      <c r="H280" s="515"/>
      <c r="I280" s="515"/>
      <c r="J280" s="515"/>
      <c r="K280" s="515"/>
      <c r="L280" s="516"/>
      <c r="M280" s="516"/>
      <c r="N280" s="516"/>
      <c r="O280" s="516"/>
    </row>
    <row r="281" spans="3:15">
      <c r="C281" s="514"/>
      <c r="D281" s="514"/>
      <c r="E281" s="514"/>
      <c r="F281" s="515"/>
      <c r="G281" s="515"/>
      <c r="H281" s="515"/>
      <c r="I281" s="515"/>
      <c r="J281" s="515"/>
      <c r="K281" s="515"/>
      <c r="L281" s="516"/>
      <c r="M281" s="516"/>
      <c r="N281" s="516"/>
      <c r="O281" s="516"/>
    </row>
    <row r="282" spans="3:15">
      <c r="C282" s="514"/>
      <c r="D282" s="514"/>
      <c r="E282" s="514"/>
      <c r="F282" s="515"/>
      <c r="G282" s="515"/>
      <c r="H282" s="515"/>
      <c r="I282" s="515"/>
      <c r="J282" s="515"/>
      <c r="K282" s="515"/>
      <c r="L282" s="516"/>
      <c r="M282" s="516"/>
      <c r="N282" s="516"/>
      <c r="O282" s="516"/>
    </row>
    <row r="283" spans="3:15">
      <c r="C283" s="514"/>
      <c r="D283" s="514"/>
      <c r="E283" s="514"/>
      <c r="F283" s="515"/>
      <c r="G283" s="515"/>
      <c r="H283" s="515"/>
      <c r="I283" s="515"/>
      <c r="J283" s="515"/>
      <c r="K283" s="515"/>
      <c r="L283" s="516"/>
      <c r="M283" s="516"/>
      <c r="N283" s="516"/>
      <c r="O283" s="516"/>
    </row>
    <row r="284" spans="3:15">
      <c r="C284" s="514"/>
      <c r="D284" s="514"/>
      <c r="E284" s="514"/>
      <c r="F284" s="515"/>
      <c r="G284" s="515"/>
      <c r="H284" s="515"/>
      <c r="I284" s="515"/>
      <c r="J284" s="515"/>
      <c r="K284" s="515"/>
      <c r="L284" s="516"/>
      <c r="M284" s="516"/>
      <c r="N284" s="516"/>
      <c r="O284" s="516"/>
    </row>
    <row r="285" spans="3:15">
      <c r="C285" s="514"/>
      <c r="D285" s="514"/>
      <c r="E285" s="514"/>
      <c r="F285" s="515"/>
      <c r="G285" s="515"/>
      <c r="H285" s="515"/>
      <c r="I285" s="515"/>
      <c r="J285" s="515"/>
      <c r="K285" s="515"/>
      <c r="L285" s="516"/>
      <c r="M285" s="516"/>
      <c r="N285" s="516"/>
      <c r="O285" s="516"/>
    </row>
    <row r="286" spans="3:15">
      <c r="C286" s="514"/>
      <c r="D286" s="514"/>
      <c r="E286" s="514"/>
      <c r="F286" s="515"/>
      <c r="G286" s="515"/>
      <c r="H286" s="515"/>
      <c r="I286" s="515"/>
      <c r="J286" s="515"/>
      <c r="K286" s="515"/>
      <c r="L286" s="516"/>
      <c r="M286" s="516"/>
      <c r="N286" s="516"/>
      <c r="O286" s="516"/>
    </row>
    <row r="287" spans="3:15">
      <c r="C287" s="514"/>
      <c r="D287" s="514"/>
      <c r="E287" s="514"/>
      <c r="F287" s="515"/>
      <c r="G287" s="515"/>
      <c r="H287" s="515"/>
      <c r="I287" s="515"/>
      <c r="J287" s="515"/>
      <c r="K287" s="515"/>
      <c r="L287" s="516"/>
      <c r="M287" s="516"/>
      <c r="N287" s="516"/>
      <c r="O287" s="516"/>
    </row>
    <row r="288" spans="3:15">
      <c r="C288" s="514"/>
      <c r="D288" s="514"/>
      <c r="E288" s="514"/>
      <c r="F288" s="515"/>
      <c r="G288" s="515"/>
      <c r="H288" s="515"/>
      <c r="I288" s="515"/>
      <c r="J288" s="515"/>
      <c r="K288" s="515"/>
      <c r="L288" s="516"/>
      <c r="M288" s="516"/>
      <c r="N288" s="516"/>
      <c r="O288" s="516"/>
    </row>
    <row r="289" spans="3:15">
      <c r="C289" s="514"/>
      <c r="D289" s="514"/>
      <c r="E289" s="514"/>
      <c r="F289" s="515"/>
      <c r="G289" s="515"/>
      <c r="H289" s="515"/>
      <c r="I289" s="515"/>
      <c r="J289" s="515"/>
      <c r="K289" s="515"/>
      <c r="L289" s="516"/>
      <c r="M289" s="516"/>
      <c r="N289" s="516"/>
      <c r="O289" s="516"/>
    </row>
    <row r="290" spans="3:15">
      <c r="C290" s="514"/>
      <c r="D290" s="514"/>
      <c r="E290" s="514"/>
      <c r="F290" s="515"/>
      <c r="G290" s="515"/>
      <c r="H290" s="515"/>
      <c r="I290" s="515"/>
      <c r="J290" s="515"/>
      <c r="K290" s="515"/>
      <c r="L290" s="516"/>
      <c r="M290" s="516"/>
      <c r="N290" s="516"/>
      <c r="O290" s="516"/>
    </row>
    <row r="291" spans="3:15">
      <c r="C291" s="514"/>
      <c r="D291" s="514"/>
      <c r="E291" s="514"/>
      <c r="F291" s="515"/>
      <c r="G291" s="515"/>
      <c r="H291" s="515"/>
      <c r="I291" s="515"/>
      <c r="J291" s="515"/>
      <c r="K291" s="515"/>
      <c r="L291" s="516"/>
      <c r="M291" s="516"/>
      <c r="N291" s="516"/>
      <c r="O291" s="516"/>
    </row>
    <row r="292" spans="3:15">
      <c r="C292" s="514"/>
      <c r="D292" s="514"/>
      <c r="E292" s="514"/>
      <c r="F292" s="515"/>
      <c r="G292" s="515"/>
      <c r="H292" s="515"/>
      <c r="I292" s="515"/>
      <c r="J292" s="515"/>
      <c r="K292" s="515"/>
      <c r="L292" s="516"/>
      <c r="M292" s="516"/>
      <c r="N292" s="516"/>
      <c r="O292" s="516"/>
    </row>
    <row r="293" spans="3:15">
      <c r="C293" s="514"/>
      <c r="D293" s="514"/>
      <c r="E293" s="514"/>
      <c r="F293" s="515"/>
      <c r="G293" s="515"/>
      <c r="H293" s="515"/>
      <c r="I293" s="515"/>
      <c r="J293" s="515"/>
      <c r="K293" s="515"/>
      <c r="L293" s="516"/>
      <c r="M293" s="516"/>
      <c r="N293" s="516"/>
      <c r="O293" s="516"/>
    </row>
    <row r="294" spans="3:15">
      <c r="C294" s="514"/>
      <c r="D294" s="514"/>
      <c r="E294" s="514"/>
      <c r="F294" s="515"/>
      <c r="G294" s="515"/>
      <c r="H294" s="515"/>
      <c r="I294" s="515"/>
      <c r="J294" s="515"/>
      <c r="K294" s="515"/>
      <c r="L294" s="516"/>
      <c r="M294" s="516"/>
      <c r="N294" s="516"/>
      <c r="O294" s="516"/>
    </row>
    <row r="295" spans="3:15">
      <c r="C295" s="514"/>
      <c r="D295" s="514"/>
      <c r="E295" s="514"/>
      <c r="F295" s="515"/>
      <c r="G295" s="515"/>
      <c r="H295" s="515"/>
      <c r="I295" s="515"/>
      <c r="J295" s="515"/>
      <c r="K295" s="515"/>
      <c r="L295" s="516"/>
      <c r="M295" s="516"/>
      <c r="N295" s="516"/>
      <c r="O295" s="516"/>
    </row>
    <row r="296" spans="3:15">
      <c r="C296" s="514"/>
      <c r="D296" s="514"/>
      <c r="E296" s="514"/>
      <c r="F296" s="515"/>
      <c r="G296" s="515"/>
      <c r="H296" s="515"/>
      <c r="I296" s="515"/>
      <c r="J296" s="515"/>
      <c r="K296" s="515"/>
      <c r="L296" s="516"/>
      <c r="M296" s="516"/>
      <c r="N296" s="516"/>
      <c r="O296" s="516"/>
    </row>
    <row r="297" spans="3:15">
      <c r="C297" s="514"/>
      <c r="D297" s="514"/>
      <c r="E297" s="514"/>
      <c r="F297" s="515"/>
      <c r="G297" s="515"/>
      <c r="H297" s="515"/>
      <c r="I297" s="515"/>
      <c r="J297" s="515"/>
      <c r="K297" s="515"/>
      <c r="L297" s="516"/>
      <c r="M297" s="516"/>
      <c r="N297" s="516"/>
      <c r="O297" s="516"/>
    </row>
    <row r="298" spans="3:15">
      <c r="C298" s="514"/>
      <c r="D298" s="514"/>
      <c r="E298" s="514"/>
      <c r="F298" s="515"/>
      <c r="G298" s="515"/>
      <c r="H298" s="515"/>
      <c r="I298" s="515"/>
      <c r="J298" s="515"/>
      <c r="K298" s="515"/>
      <c r="L298" s="516"/>
      <c r="M298" s="516"/>
      <c r="N298" s="516"/>
      <c r="O298" s="516"/>
    </row>
    <row r="299" spans="3:15">
      <c r="C299" s="514"/>
      <c r="D299" s="514"/>
      <c r="E299" s="514"/>
      <c r="F299" s="515"/>
      <c r="G299" s="515"/>
      <c r="H299" s="515"/>
      <c r="I299" s="515"/>
      <c r="J299" s="515"/>
      <c r="K299" s="515"/>
      <c r="L299" s="516"/>
      <c r="M299" s="516"/>
      <c r="N299" s="516"/>
      <c r="O299" s="516"/>
    </row>
    <row r="300" spans="3:15">
      <c r="C300" s="514"/>
      <c r="D300" s="514"/>
      <c r="E300" s="514"/>
      <c r="F300" s="515"/>
      <c r="G300" s="515"/>
      <c r="H300" s="515"/>
      <c r="I300" s="515"/>
      <c r="J300" s="515"/>
      <c r="K300" s="515"/>
      <c r="L300" s="516"/>
      <c r="M300" s="516"/>
      <c r="N300" s="516"/>
      <c r="O300" s="516"/>
    </row>
    <row r="301" spans="3:15">
      <c r="C301" s="514"/>
      <c r="D301" s="514"/>
      <c r="E301" s="514"/>
      <c r="F301" s="515"/>
      <c r="G301" s="515"/>
      <c r="H301" s="515"/>
      <c r="I301" s="515"/>
      <c r="J301" s="515"/>
      <c r="K301" s="515"/>
      <c r="L301" s="516"/>
      <c r="M301" s="516"/>
      <c r="N301" s="516"/>
      <c r="O301" s="516"/>
    </row>
    <row r="302" spans="3:15">
      <c r="C302" s="514"/>
      <c r="D302" s="514"/>
      <c r="E302" s="514"/>
      <c r="F302" s="515"/>
      <c r="G302" s="515"/>
      <c r="H302" s="515"/>
      <c r="I302" s="515"/>
      <c r="J302" s="515"/>
      <c r="K302" s="515"/>
      <c r="L302" s="516"/>
      <c r="M302" s="516"/>
      <c r="N302" s="516"/>
      <c r="O302" s="516"/>
    </row>
    <row r="303" spans="3:15">
      <c r="C303" s="514"/>
      <c r="D303" s="514"/>
      <c r="E303" s="514"/>
      <c r="F303" s="515"/>
      <c r="G303" s="515"/>
      <c r="H303" s="515"/>
      <c r="I303" s="515"/>
      <c r="J303" s="515"/>
      <c r="K303" s="515"/>
      <c r="L303" s="516"/>
      <c r="M303" s="516"/>
      <c r="N303" s="516"/>
      <c r="O303" s="516"/>
    </row>
    <row r="304" spans="3:15">
      <c r="C304" s="514"/>
      <c r="D304" s="514"/>
      <c r="E304" s="514"/>
      <c r="F304" s="515"/>
      <c r="G304" s="515"/>
      <c r="H304" s="515"/>
      <c r="I304" s="515"/>
      <c r="J304" s="515"/>
      <c r="K304" s="515"/>
      <c r="L304" s="516"/>
      <c r="M304" s="516"/>
      <c r="N304" s="516"/>
      <c r="O304" s="516"/>
    </row>
    <row r="305" spans="3:15">
      <c r="C305" s="514"/>
      <c r="D305" s="514"/>
      <c r="E305" s="514"/>
      <c r="F305" s="515"/>
      <c r="G305" s="515"/>
      <c r="H305" s="515"/>
      <c r="I305" s="515"/>
      <c r="J305" s="515"/>
      <c r="K305" s="515"/>
      <c r="L305" s="516"/>
      <c r="M305" s="516"/>
      <c r="N305" s="516"/>
      <c r="O305" s="516"/>
    </row>
    <row r="306" spans="3:15">
      <c r="C306" s="514"/>
      <c r="D306" s="514"/>
      <c r="E306" s="514"/>
      <c r="F306" s="515"/>
      <c r="G306" s="515"/>
      <c r="H306" s="515"/>
      <c r="I306" s="515"/>
      <c r="J306" s="515"/>
      <c r="K306" s="515"/>
      <c r="L306" s="516"/>
      <c r="M306" s="516"/>
      <c r="N306" s="516"/>
      <c r="O306" s="516"/>
    </row>
    <row r="307" spans="3:15">
      <c r="C307" s="514"/>
      <c r="D307" s="514"/>
      <c r="E307" s="514"/>
      <c r="F307" s="515"/>
      <c r="G307" s="515"/>
      <c r="H307" s="515"/>
      <c r="I307" s="515"/>
      <c r="J307" s="515"/>
      <c r="K307" s="515"/>
      <c r="L307" s="516"/>
      <c r="M307" s="516"/>
      <c r="N307" s="516"/>
      <c r="O307" s="516"/>
    </row>
    <row r="308" spans="3:15">
      <c r="C308" s="514"/>
      <c r="D308" s="514"/>
      <c r="E308" s="514"/>
      <c r="F308" s="515"/>
      <c r="G308" s="515"/>
      <c r="H308" s="515"/>
      <c r="I308" s="515"/>
      <c r="J308" s="515"/>
      <c r="K308" s="515"/>
      <c r="L308" s="516"/>
      <c r="M308" s="516"/>
      <c r="N308" s="516"/>
      <c r="O308" s="516"/>
    </row>
    <row r="309" spans="3:15">
      <c r="C309" s="514"/>
      <c r="D309" s="514"/>
      <c r="E309" s="514"/>
      <c r="F309" s="515"/>
      <c r="G309" s="515"/>
      <c r="H309" s="515"/>
      <c r="I309" s="515"/>
      <c r="J309" s="515"/>
      <c r="K309" s="515"/>
      <c r="L309" s="516"/>
      <c r="M309" s="516"/>
      <c r="N309" s="516"/>
      <c r="O309" s="516"/>
    </row>
    <row r="310" spans="3:15">
      <c r="C310" s="514"/>
      <c r="D310" s="514"/>
      <c r="E310" s="514"/>
      <c r="F310" s="515"/>
      <c r="G310" s="515"/>
      <c r="H310" s="515"/>
      <c r="I310" s="515"/>
      <c r="J310" s="515"/>
      <c r="K310" s="515"/>
      <c r="L310" s="516"/>
      <c r="M310" s="516"/>
      <c r="N310" s="516"/>
      <c r="O310" s="516"/>
    </row>
    <row r="311" spans="3:15">
      <c r="C311" s="514"/>
      <c r="D311" s="514"/>
      <c r="E311" s="514"/>
      <c r="F311" s="515"/>
      <c r="G311" s="515"/>
      <c r="H311" s="515"/>
      <c r="I311" s="515"/>
      <c r="J311" s="515"/>
      <c r="K311" s="515"/>
      <c r="L311" s="516"/>
      <c r="M311" s="516"/>
      <c r="N311" s="516"/>
      <c r="O311" s="516"/>
    </row>
    <row r="312" spans="3:15">
      <c r="C312" s="514"/>
      <c r="D312" s="514"/>
      <c r="E312" s="514"/>
      <c r="F312" s="515"/>
      <c r="G312" s="515"/>
      <c r="H312" s="515"/>
      <c r="I312" s="515"/>
      <c r="J312" s="515"/>
      <c r="K312" s="515"/>
      <c r="L312" s="516"/>
      <c r="M312" s="516"/>
      <c r="N312" s="516"/>
      <c r="O312" s="516"/>
    </row>
    <row r="313" spans="3:15">
      <c r="C313" s="514"/>
      <c r="D313" s="514"/>
      <c r="E313" s="514"/>
      <c r="F313" s="515"/>
      <c r="G313" s="515"/>
      <c r="H313" s="515"/>
      <c r="I313" s="515"/>
      <c r="J313" s="515"/>
      <c r="K313" s="515"/>
      <c r="L313" s="516"/>
      <c r="M313" s="516"/>
      <c r="N313" s="516"/>
      <c r="O313" s="516"/>
    </row>
    <row r="314" spans="3:15">
      <c r="C314" s="514"/>
      <c r="D314" s="514"/>
      <c r="E314" s="514"/>
      <c r="F314" s="515"/>
      <c r="G314" s="515"/>
      <c r="H314" s="515"/>
      <c r="I314" s="515"/>
      <c r="J314" s="515"/>
      <c r="K314" s="515"/>
      <c r="L314" s="516"/>
      <c r="M314" s="516"/>
      <c r="N314" s="516"/>
      <c r="O314" s="516"/>
    </row>
    <row r="315" spans="3:15">
      <c r="C315" s="514"/>
      <c r="D315" s="514"/>
      <c r="E315" s="514"/>
      <c r="F315" s="515"/>
      <c r="G315" s="515"/>
      <c r="H315" s="515"/>
      <c r="I315" s="515"/>
      <c r="J315" s="515"/>
      <c r="K315" s="515"/>
      <c r="L315" s="516"/>
      <c r="M315" s="516"/>
      <c r="N315" s="516"/>
      <c r="O315" s="516"/>
    </row>
    <row r="316" spans="3:15">
      <c r="C316" s="514"/>
      <c r="D316" s="514"/>
      <c r="E316" s="514"/>
      <c r="F316" s="515"/>
      <c r="G316" s="515"/>
      <c r="H316" s="515"/>
      <c r="I316" s="515"/>
      <c r="J316" s="515"/>
      <c r="K316" s="515"/>
      <c r="L316" s="516"/>
      <c r="M316" s="516"/>
      <c r="N316" s="516"/>
      <c r="O316" s="516"/>
    </row>
    <row r="317" spans="3:15">
      <c r="C317" s="514"/>
      <c r="D317" s="514"/>
      <c r="E317" s="514"/>
      <c r="F317" s="515"/>
      <c r="G317" s="515"/>
      <c r="H317" s="515"/>
      <c r="I317" s="515"/>
      <c r="J317" s="515"/>
      <c r="K317" s="515"/>
      <c r="L317" s="516"/>
      <c r="M317" s="516"/>
      <c r="N317" s="516"/>
      <c r="O317" s="516"/>
    </row>
    <row r="318" spans="3:15">
      <c r="C318" s="514"/>
      <c r="D318" s="514"/>
      <c r="E318" s="514"/>
      <c r="F318" s="515"/>
      <c r="G318" s="515"/>
      <c r="H318" s="515"/>
      <c r="I318" s="515"/>
      <c r="J318" s="515"/>
      <c r="K318" s="515"/>
      <c r="L318" s="516"/>
      <c r="M318" s="516"/>
      <c r="N318" s="516"/>
      <c r="O318" s="516"/>
    </row>
    <row r="319" spans="3:15">
      <c r="C319" s="514"/>
      <c r="D319" s="514"/>
      <c r="E319" s="514"/>
      <c r="F319" s="515"/>
      <c r="G319" s="515"/>
      <c r="H319" s="515"/>
      <c r="I319" s="515"/>
      <c r="J319" s="515"/>
      <c r="K319" s="515"/>
      <c r="L319" s="516"/>
      <c r="M319" s="516"/>
      <c r="N319" s="516"/>
      <c r="O319" s="516"/>
    </row>
    <row r="320" spans="3:15">
      <c r="C320" s="514"/>
      <c r="D320" s="514"/>
      <c r="E320" s="514"/>
      <c r="F320" s="515"/>
      <c r="G320" s="515"/>
      <c r="H320" s="515"/>
      <c r="I320" s="515"/>
      <c r="J320" s="515"/>
      <c r="K320" s="515"/>
      <c r="L320" s="516"/>
      <c r="M320" s="516"/>
      <c r="N320" s="516"/>
      <c r="O320" s="516"/>
    </row>
    <row r="321" spans="3:15">
      <c r="C321" s="514"/>
      <c r="D321" s="514"/>
      <c r="E321" s="514"/>
      <c r="F321" s="515"/>
      <c r="G321" s="515"/>
      <c r="H321" s="515"/>
      <c r="I321" s="515"/>
      <c r="J321" s="515"/>
      <c r="K321" s="515"/>
      <c r="L321" s="516"/>
      <c r="M321" s="516"/>
      <c r="N321" s="516"/>
      <c r="O321" s="516"/>
    </row>
    <row r="322" spans="3:15">
      <c r="C322" s="514"/>
      <c r="D322" s="514"/>
      <c r="E322" s="514"/>
      <c r="F322" s="515"/>
      <c r="G322" s="515"/>
      <c r="H322" s="515"/>
      <c r="I322" s="515"/>
      <c r="J322" s="515"/>
      <c r="K322" s="515"/>
      <c r="L322" s="516"/>
      <c r="M322" s="516"/>
      <c r="N322" s="516"/>
      <c r="O322" s="516"/>
    </row>
    <row r="323" spans="3:15">
      <c r="C323" s="514"/>
      <c r="D323" s="514"/>
      <c r="E323" s="514"/>
      <c r="F323" s="515"/>
      <c r="G323" s="515"/>
      <c r="H323" s="515"/>
      <c r="I323" s="515"/>
      <c r="J323" s="515"/>
      <c r="K323" s="515"/>
      <c r="L323" s="516"/>
      <c r="M323" s="516"/>
      <c r="N323" s="516"/>
      <c r="O323" s="516"/>
    </row>
    <row r="324" spans="3:15">
      <c r="C324" s="514"/>
      <c r="D324" s="514"/>
      <c r="E324" s="514"/>
      <c r="F324" s="515"/>
      <c r="G324" s="515"/>
      <c r="H324" s="515"/>
      <c r="I324" s="515"/>
      <c r="J324" s="515"/>
      <c r="K324" s="515"/>
      <c r="L324" s="516"/>
      <c r="M324" s="516"/>
      <c r="N324" s="516"/>
      <c r="O324" s="516"/>
    </row>
    <row r="325" spans="3:15">
      <c r="C325" s="514"/>
      <c r="D325" s="514"/>
      <c r="E325" s="514"/>
      <c r="F325" s="515"/>
      <c r="G325" s="515"/>
      <c r="H325" s="515"/>
      <c r="I325" s="515"/>
      <c r="J325" s="515"/>
      <c r="K325" s="515"/>
      <c r="L325" s="516"/>
      <c r="M325" s="516"/>
      <c r="N325" s="516"/>
      <c r="O325" s="516"/>
    </row>
    <row r="326" spans="3:15">
      <c r="C326" s="514"/>
      <c r="D326" s="514"/>
      <c r="E326" s="514"/>
      <c r="F326" s="515"/>
      <c r="G326" s="515"/>
      <c r="H326" s="515"/>
      <c r="I326" s="515"/>
      <c r="J326" s="515"/>
      <c r="K326" s="515"/>
      <c r="L326" s="516"/>
      <c r="M326" s="516"/>
      <c r="N326" s="516"/>
      <c r="O326" s="516"/>
    </row>
    <row r="327" spans="3:15">
      <c r="C327" s="514"/>
      <c r="D327" s="514"/>
      <c r="E327" s="514"/>
      <c r="F327" s="515"/>
      <c r="G327" s="515"/>
      <c r="H327" s="515"/>
      <c r="I327" s="515"/>
      <c r="J327" s="515"/>
      <c r="K327" s="515"/>
      <c r="L327" s="516"/>
      <c r="M327" s="516"/>
      <c r="N327" s="516"/>
      <c r="O327" s="516"/>
    </row>
    <row r="328" spans="3:15">
      <c r="C328" s="514"/>
      <c r="D328" s="514"/>
      <c r="E328" s="514"/>
      <c r="F328" s="515"/>
      <c r="G328" s="515"/>
      <c r="H328" s="515"/>
      <c r="I328" s="515"/>
      <c r="J328" s="515"/>
      <c r="K328" s="515"/>
      <c r="L328" s="516"/>
      <c r="M328" s="516"/>
      <c r="N328" s="516"/>
      <c r="O328" s="516"/>
    </row>
    <row r="329" spans="3:15">
      <c r="C329" s="514"/>
      <c r="D329" s="514"/>
      <c r="E329" s="514"/>
      <c r="F329" s="515"/>
      <c r="G329" s="515"/>
      <c r="H329" s="515"/>
      <c r="I329" s="515"/>
      <c r="J329" s="515"/>
      <c r="K329" s="515"/>
      <c r="L329" s="516"/>
      <c r="M329" s="516"/>
      <c r="N329" s="516"/>
      <c r="O329" s="516"/>
    </row>
    <row r="330" spans="3:15">
      <c r="C330" s="514"/>
      <c r="D330" s="514"/>
      <c r="E330" s="514"/>
      <c r="F330" s="515"/>
      <c r="G330" s="515"/>
      <c r="H330" s="515"/>
      <c r="I330" s="515"/>
      <c r="J330" s="515"/>
      <c r="K330" s="515"/>
      <c r="L330" s="516"/>
      <c r="M330" s="516"/>
      <c r="N330" s="516"/>
      <c r="O330" s="516"/>
    </row>
    <row r="331" spans="3:15">
      <c r="C331" s="514"/>
      <c r="D331" s="514"/>
      <c r="E331" s="514"/>
      <c r="F331" s="515"/>
      <c r="G331" s="515"/>
      <c r="H331" s="515"/>
      <c r="I331" s="515"/>
      <c r="J331" s="515"/>
      <c r="K331" s="515"/>
      <c r="L331" s="516"/>
      <c r="M331" s="516"/>
      <c r="N331" s="516"/>
      <c r="O331" s="516"/>
    </row>
    <row r="332" spans="3:15">
      <c r="C332" s="514"/>
      <c r="D332" s="514"/>
      <c r="E332" s="514"/>
      <c r="F332" s="515"/>
      <c r="G332" s="515"/>
      <c r="H332" s="515"/>
      <c r="I332" s="515"/>
      <c r="J332" s="515"/>
      <c r="K332" s="515"/>
      <c r="L332" s="516"/>
      <c r="M332" s="516"/>
      <c r="N332" s="516"/>
      <c r="O332" s="516"/>
    </row>
    <row r="333" spans="3:15">
      <c r="C333" s="514"/>
      <c r="D333" s="514"/>
      <c r="E333" s="514"/>
      <c r="F333" s="515"/>
      <c r="G333" s="515"/>
      <c r="H333" s="515"/>
      <c r="I333" s="515"/>
      <c r="J333" s="515"/>
      <c r="K333" s="515"/>
      <c r="L333" s="516"/>
      <c r="M333" s="516"/>
      <c r="N333" s="516"/>
      <c r="O333" s="516"/>
    </row>
    <row r="334" spans="3:15">
      <c r="C334" s="514"/>
      <c r="D334" s="514"/>
      <c r="E334" s="514"/>
      <c r="F334" s="515"/>
      <c r="G334" s="515"/>
      <c r="H334" s="515"/>
      <c r="I334" s="515"/>
      <c r="J334" s="515"/>
      <c r="K334" s="515"/>
      <c r="L334" s="516"/>
      <c r="M334" s="516"/>
      <c r="N334" s="516"/>
      <c r="O334" s="516"/>
    </row>
    <row r="335" spans="3:15">
      <c r="C335" s="514"/>
      <c r="D335" s="514"/>
      <c r="E335" s="514"/>
      <c r="F335" s="515"/>
      <c r="G335" s="515"/>
      <c r="H335" s="515"/>
      <c r="I335" s="515"/>
      <c r="J335" s="515"/>
      <c r="K335" s="515"/>
      <c r="L335" s="516"/>
      <c r="M335" s="516"/>
      <c r="N335" s="516"/>
      <c r="O335" s="516"/>
    </row>
    <row r="336" spans="3:15">
      <c r="C336" s="514"/>
      <c r="D336" s="514"/>
      <c r="E336" s="514"/>
      <c r="F336" s="515"/>
      <c r="G336" s="515"/>
      <c r="H336" s="515"/>
      <c r="I336" s="515"/>
      <c r="J336" s="515"/>
      <c r="K336" s="515"/>
      <c r="L336" s="516"/>
      <c r="M336" s="516"/>
      <c r="N336" s="516"/>
      <c r="O336" s="516"/>
    </row>
    <row r="337" spans="3:15">
      <c r="C337" s="514"/>
      <c r="D337" s="514"/>
      <c r="E337" s="514"/>
      <c r="F337" s="515"/>
      <c r="G337" s="515"/>
      <c r="H337" s="515"/>
      <c r="I337" s="515"/>
      <c r="J337" s="515"/>
      <c r="K337" s="515"/>
      <c r="L337" s="516"/>
      <c r="M337" s="516"/>
      <c r="N337" s="516"/>
      <c r="O337" s="516"/>
    </row>
    <row r="338" spans="3:15">
      <c r="C338" s="514"/>
      <c r="D338" s="514"/>
      <c r="E338" s="514"/>
      <c r="F338" s="515"/>
      <c r="G338" s="515"/>
      <c r="H338" s="515"/>
      <c r="I338" s="515"/>
      <c r="J338" s="515"/>
      <c r="K338" s="515"/>
      <c r="L338" s="516"/>
      <c r="M338" s="516"/>
      <c r="N338" s="516"/>
      <c r="O338" s="516"/>
    </row>
    <row r="339" spans="3:15">
      <c r="F339" s="515"/>
      <c r="G339" s="515"/>
      <c r="H339" s="515"/>
      <c r="I339" s="515"/>
      <c r="J339" s="515"/>
      <c r="K339" s="515"/>
      <c r="L339" s="516"/>
      <c r="M339" s="516"/>
      <c r="N339" s="516"/>
      <c r="O339" s="516"/>
    </row>
  </sheetData>
  <mergeCells count="9">
    <mergeCell ref="H1:AE1"/>
    <mergeCell ref="C4:AD4"/>
    <mergeCell ref="C75:AD75"/>
    <mergeCell ref="AB3:AD3"/>
    <mergeCell ref="F6:Z6"/>
    <mergeCell ref="AB6:AD6"/>
    <mergeCell ref="C35:D35"/>
    <mergeCell ref="C59:D59"/>
    <mergeCell ref="C74:AD74"/>
  </mergeCells>
  <printOptions horizontalCentered="1"/>
  <pageMargins left="0" right="0" top="0.19685039370078741" bottom="0.19685039370078741" header="0" footer="0"/>
  <pageSetup paperSize="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sheetPr>
    <tabColor theme="5"/>
  </sheetPr>
  <dimension ref="A1:O71"/>
  <sheetViews>
    <sheetView zoomScaleNormal="100" workbookViewId="0"/>
  </sheetViews>
  <sheetFormatPr defaultRowHeight="12.75"/>
  <cols>
    <col min="1" max="1" width="1" style="158" customWidth="1"/>
    <col min="2" max="2" width="2.5703125" style="158" customWidth="1"/>
    <col min="3" max="3" width="2.42578125" style="158" customWidth="1"/>
    <col min="4" max="4" width="11" style="158" customWidth="1"/>
    <col min="5" max="5" width="1.140625" style="158" customWidth="1"/>
    <col min="6" max="6" width="16" style="158" customWidth="1"/>
    <col min="7" max="7" width="0.5703125" style="158" customWidth="1"/>
    <col min="8" max="8" width="16" style="158" customWidth="1"/>
    <col min="9" max="9" width="0.5703125" style="158" customWidth="1"/>
    <col min="10" max="12" width="15.7109375" style="158" customWidth="1"/>
    <col min="13" max="13" width="0.85546875" style="158" customWidth="1"/>
    <col min="14" max="14" width="2.5703125" style="158" customWidth="1"/>
    <col min="15" max="15" width="1" style="158" customWidth="1"/>
    <col min="16" max="242" width="9.140625" style="158"/>
    <col min="243" max="243" width="1" style="158" customWidth="1"/>
    <col min="244" max="244" width="2.5703125" style="158" customWidth="1"/>
    <col min="245" max="245" width="2.42578125" style="158" customWidth="1"/>
    <col min="246" max="246" width="11.42578125" style="158" customWidth="1"/>
    <col min="247" max="247" width="1.140625" style="158" customWidth="1"/>
    <col min="248" max="248" width="12.85546875" style="158" customWidth="1"/>
    <col min="249" max="249" width="1.140625" style="158" customWidth="1"/>
    <col min="250" max="251" width="12.85546875" style="158" customWidth="1"/>
    <col min="252" max="252" width="1.140625" style="158" customWidth="1"/>
    <col min="253" max="255" width="12.85546875" style="158" customWidth="1"/>
    <col min="256" max="256" width="0.85546875" style="158" customWidth="1"/>
    <col min="257" max="257" width="2.5703125" style="158" customWidth="1"/>
    <col min="258" max="258" width="1" style="158" customWidth="1"/>
    <col min="259" max="498" width="9.140625" style="158"/>
    <col min="499" max="499" width="1" style="158" customWidth="1"/>
    <col min="500" max="500" width="2.5703125" style="158" customWidth="1"/>
    <col min="501" max="501" width="2.42578125" style="158" customWidth="1"/>
    <col min="502" max="502" width="11.42578125" style="158" customWidth="1"/>
    <col min="503" max="503" width="1.140625" style="158" customWidth="1"/>
    <col min="504" max="504" width="12.85546875" style="158" customWidth="1"/>
    <col min="505" max="505" width="1.140625" style="158" customWidth="1"/>
    <col min="506" max="507" width="12.85546875" style="158" customWidth="1"/>
    <col min="508" max="508" width="1.140625" style="158" customWidth="1"/>
    <col min="509" max="511" width="12.85546875" style="158" customWidth="1"/>
    <col min="512" max="512" width="0.85546875" style="158" customWidth="1"/>
    <col min="513" max="513" width="2.5703125" style="158" customWidth="1"/>
    <col min="514" max="514" width="1" style="158" customWidth="1"/>
    <col min="515" max="754" width="9.140625" style="158"/>
    <col min="755" max="755" width="1" style="158" customWidth="1"/>
    <col min="756" max="756" width="2.5703125" style="158" customWidth="1"/>
    <col min="757" max="757" width="2.42578125" style="158" customWidth="1"/>
    <col min="758" max="758" width="11.42578125" style="158" customWidth="1"/>
    <col min="759" max="759" width="1.140625" style="158" customWidth="1"/>
    <col min="760" max="760" width="12.85546875" style="158" customWidth="1"/>
    <col min="761" max="761" width="1.140625" style="158" customWidth="1"/>
    <col min="762" max="763" width="12.85546875" style="158" customWidth="1"/>
    <col min="764" max="764" width="1.140625" style="158" customWidth="1"/>
    <col min="765" max="767" width="12.85546875" style="158" customWidth="1"/>
    <col min="768" max="768" width="0.85546875" style="158" customWidth="1"/>
    <col min="769" max="769" width="2.5703125" style="158" customWidth="1"/>
    <col min="770" max="770" width="1" style="158" customWidth="1"/>
    <col min="771" max="1010" width="9.140625" style="158"/>
    <col min="1011" max="1011" width="1" style="158" customWidth="1"/>
    <col min="1012" max="1012" width="2.5703125" style="158" customWidth="1"/>
    <col min="1013" max="1013" width="2.42578125" style="158" customWidth="1"/>
    <col min="1014" max="1014" width="11.42578125" style="158" customWidth="1"/>
    <col min="1015" max="1015" width="1.140625" style="158" customWidth="1"/>
    <col min="1016" max="1016" width="12.85546875" style="158" customWidth="1"/>
    <col min="1017" max="1017" width="1.140625" style="158" customWidth="1"/>
    <col min="1018" max="1019" width="12.85546875" style="158" customWidth="1"/>
    <col min="1020" max="1020" width="1.140625" style="158" customWidth="1"/>
    <col min="1021" max="1023" width="12.85546875" style="158" customWidth="1"/>
    <col min="1024" max="1024" width="0.85546875" style="158" customWidth="1"/>
    <col min="1025" max="1025" width="2.5703125" style="158" customWidth="1"/>
    <col min="1026" max="1026" width="1" style="158" customWidth="1"/>
    <col min="1027" max="1266" width="9.140625" style="158"/>
    <col min="1267" max="1267" width="1" style="158" customWidth="1"/>
    <col min="1268" max="1268" width="2.5703125" style="158" customWidth="1"/>
    <col min="1269" max="1269" width="2.42578125" style="158" customWidth="1"/>
    <col min="1270" max="1270" width="11.42578125" style="158" customWidth="1"/>
    <col min="1271" max="1271" width="1.140625" style="158" customWidth="1"/>
    <col min="1272" max="1272" width="12.85546875" style="158" customWidth="1"/>
    <col min="1273" max="1273" width="1.140625" style="158" customWidth="1"/>
    <col min="1274" max="1275" width="12.85546875" style="158" customWidth="1"/>
    <col min="1276" max="1276" width="1.140625" style="158" customWidth="1"/>
    <col min="1277" max="1279" width="12.85546875" style="158" customWidth="1"/>
    <col min="1280" max="1280" width="0.85546875" style="158" customWidth="1"/>
    <col min="1281" max="1281" width="2.5703125" style="158" customWidth="1"/>
    <col min="1282" max="1282" width="1" style="158" customWidth="1"/>
    <col min="1283" max="1522" width="9.140625" style="158"/>
    <col min="1523" max="1523" width="1" style="158" customWidth="1"/>
    <col min="1524" max="1524" width="2.5703125" style="158" customWidth="1"/>
    <col min="1525" max="1525" width="2.42578125" style="158" customWidth="1"/>
    <col min="1526" max="1526" width="11.42578125" style="158" customWidth="1"/>
    <col min="1527" max="1527" width="1.140625" style="158" customWidth="1"/>
    <col min="1528" max="1528" width="12.85546875" style="158" customWidth="1"/>
    <col min="1529" max="1529" width="1.140625" style="158" customWidth="1"/>
    <col min="1530" max="1531" width="12.85546875" style="158" customWidth="1"/>
    <col min="1532" max="1532" width="1.140625" style="158" customWidth="1"/>
    <col min="1533" max="1535" width="12.85546875" style="158" customWidth="1"/>
    <col min="1536" max="1536" width="0.85546875" style="158" customWidth="1"/>
    <col min="1537" max="1537" width="2.5703125" style="158" customWidth="1"/>
    <col min="1538" max="1538" width="1" style="158" customWidth="1"/>
    <col min="1539" max="1778" width="9.140625" style="158"/>
    <col min="1779" max="1779" width="1" style="158" customWidth="1"/>
    <col min="1780" max="1780" width="2.5703125" style="158" customWidth="1"/>
    <col min="1781" max="1781" width="2.42578125" style="158" customWidth="1"/>
    <col min="1782" max="1782" width="11.42578125" style="158" customWidth="1"/>
    <col min="1783" max="1783" width="1.140625" style="158" customWidth="1"/>
    <col min="1784" max="1784" width="12.85546875" style="158" customWidth="1"/>
    <col min="1785" max="1785" width="1.140625" style="158" customWidth="1"/>
    <col min="1786" max="1787" width="12.85546875" style="158" customWidth="1"/>
    <col min="1788" max="1788" width="1.140625" style="158" customWidth="1"/>
    <col min="1789" max="1791" width="12.85546875" style="158" customWidth="1"/>
    <col min="1792" max="1792" width="0.85546875" style="158" customWidth="1"/>
    <col min="1793" max="1793" width="2.5703125" style="158" customWidth="1"/>
    <col min="1794" max="1794" width="1" style="158" customWidth="1"/>
    <col min="1795" max="2034" width="9.140625" style="158"/>
    <col min="2035" max="2035" width="1" style="158" customWidth="1"/>
    <col min="2036" max="2036" width="2.5703125" style="158" customWidth="1"/>
    <col min="2037" max="2037" width="2.42578125" style="158" customWidth="1"/>
    <col min="2038" max="2038" width="11.42578125" style="158" customWidth="1"/>
    <col min="2039" max="2039" width="1.140625" style="158" customWidth="1"/>
    <col min="2040" max="2040" width="12.85546875" style="158" customWidth="1"/>
    <col min="2041" max="2041" width="1.140625" style="158" customWidth="1"/>
    <col min="2042" max="2043" width="12.85546875" style="158" customWidth="1"/>
    <col min="2044" max="2044" width="1.140625" style="158" customWidth="1"/>
    <col min="2045" max="2047" width="12.85546875" style="158" customWidth="1"/>
    <col min="2048" max="2048" width="0.85546875" style="158" customWidth="1"/>
    <col min="2049" max="2049" width="2.5703125" style="158" customWidth="1"/>
    <col min="2050" max="2050" width="1" style="158" customWidth="1"/>
    <col min="2051" max="2290" width="9.140625" style="158"/>
    <col min="2291" max="2291" width="1" style="158" customWidth="1"/>
    <col min="2292" max="2292" width="2.5703125" style="158" customWidth="1"/>
    <col min="2293" max="2293" width="2.42578125" style="158" customWidth="1"/>
    <col min="2294" max="2294" width="11.42578125" style="158" customWidth="1"/>
    <col min="2295" max="2295" width="1.140625" style="158" customWidth="1"/>
    <col min="2296" max="2296" width="12.85546875" style="158" customWidth="1"/>
    <col min="2297" max="2297" width="1.140625" style="158" customWidth="1"/>
    <col min="2298" max="2299" width="12.85546875" style="158" customWidth="1"/>
    <col min="2300" max="2300" width="1.140625" style="158" customWidth="1"/>
    <col min="2301" max="2303" width="12.85546875" style="158" customWidth="1"/>
    <col min="2304" max="2304" width="0.85546875" style="158" customWidth="1"/>
    <col min="2305" max="2305" width="2.5703125" style="158" customWidth="1"/>
    <col min="2306" max="2306" width="1" style="158" customWidth="1"/>
    <col min="2307" max="2546" width="9.140625" style="158"/>
    <col min="2547" max="2547" width="1" style="158" customWidth="1"/>
    <col min="2548" max="2548" width="2.5703125" style="158" customWidth="1"/>
    <col min="2549" max="2549" width="2.42578125" style="158" customWidth="1"/>
    <col min="2550" max="2550" width="11.42578125" style="158" customWidth="1"/>
    <col min="2551" max="2551" width="1.140625" style="158" customWidth="1"/>
    <col min="2552" max="2552" width="12.85546875" style="158" customWidth="1"/>
    <col min="2553" max="2553" width="1.140625" style="158" customWidth="1"/>
    <col min="2554" max="2555" width="12.85546875" style="158" customWidth="1"/>
    <col min="2556" max="2556" width="1.140625" style="158" customWidth="1"/>
    <col min="2557" max="2559" width="12.85546875" style="158" customWidth="1"/>
    <col min="2560" max="2560" width="0.85546875" style="158" customWidth="1"/>
    <col min="2561" max="2561" width="2.5703125" style="158" customWidth="1"/>
    <col min="2562" max="2562" width="1" style="158" customWidth="1"/>
    <col min="2563" max="2802" width="9.140625" style="158"/>
    <col min="2803" max="2803" width="1" style="158" customWidth="1"/>
    <col min="2804" max="2804" width="2.5703125" style="158" customWidth="1"/>
    <col min="2805" max="2805" width="2.42578125" style="158" customWidth="1"/>
    <col min="2806" max="2806" width="11.42578125" style="158" customWidth="1"/>
    <col min="2807" max="2807" width="1.140625" style="158" customWidth="1"/>
    <col min="2808" max="2808" width="12.85546875" style="158" customWidth="1"/>
    <col min="2809" max="2809" width="1.140625" style="158" customWidth="1"/>
    <col min="2810" max="2811" width="12.85546875" style="158" customWidth="1"/>
    <col min="2812" max="2812" width="1.140625" style="158" customWidth="1"/>
    <col min="2813" max="2815" width="12.85546875" style="158" customWidth="1"/>
    <col min="2816" max="2816" width="0.85546875" style="158" customWidth="1"/>
    <col min="2817" max="2817" width="2.5703125" style="158" customWidth="1"/>
    <col min="2818" max="2818" width="1" style="158" customWidth="1"/>
    <col min="2819" max="3058" width="9.140625" style="158"/>
    <col min="3059" max="3059" width="1" style="158" customWidth="1"/>
    <col min="3060" max="3060" width="2.5703125" style="158" customWidth="1"/>
    <col min="3061" max="3061" width="2.42578125" style="158" customWidth="1"/>
    <col min="3062" max="3062" width="11.42578125" style="158" customWidth="1"/>
    <col min="3063" max="3063" width="1.140625" style="158" customWidth="1"/>
    <col min="3064" max="3064" width="12.85546875" style="158" customWidth="1"/>
    <col min="3065" max="3065" width="1.140625" style="158" customWidth="1"/>
    <col min="3066" max="3067" width="12.85546875" style="158" customWidth="1"/>
    <col min="3068" max="3068" width="1.140625" style="158" customWidth="1"/>
    <col min="3069" max="3071" width="12.85546875" style="158" customWidth="1"/>
    <col min="3072" max="3072" width="0.85546875" style="158" customWidth="1"/>
    <col min="3073" max="3073" width="2.5703125" style="158" customWidth="1"/>
    <col min="3074" max="3074" width="1" style="158" customWidth="1"/>
    <col min="3075" max="3314" width="9.140625" style="158"/>
    <col min="3315" max="3315" width="1" style="158" customWidth="1"/>
    <col min="3316" max="3316" width="2.5703125" style="158" customWidth="1"/>
    <col min="3317" max="3317" width="2.42578125" style="158" customWidth="1"/>
    <col min="3318" max="3318" width="11.42578125" style="158" customWidth="1"/>
    <col min="3319" max="3319" width="1.140625" style="158" customWidth="1"/>
    <col min="3320" max="3320" width="12.85546875" style="158" customWidth="1"/>
    <col min="3321" max="3321" width="1.140625" style="158" customWidth="1"/>
    <col min="3322" max="3323" width="12.85546875" style="158" customWidth="1"/>
    <col min="3324" max="3324" width="1.140625" style="158" customWidth="1"/>
    <col min="3325" max="3327" width="12.85546875" style="158" customWidth="1"/>
    <col min="3328" max="3328" width="0.85546875" style="158" customWidth="1"/>
    <col min="3329" max="3329" width="2.5703125" style="158" customWidth="1"/>
    <col min="3330" max="3330" width="1" style="158" customWidth="1"/>
    <col min="3331" max="3570" width="9.140625" style="158"/>
    <col min="3571" max="3571" width="1" style="158" customWidth="1"/>
    <col min="3572" max="3572" width="2.5703125" style="158" customWidth="1"/>
    <col min="3573" max="3573" width="2.42578125" style="158" customWidth="1"/>
    <col min="3574" max="3574" width="11.42578125" style="158" customWidth="1"/>
    <col min="3575" max="3575" width="1.140625" style="158" customWidth="1"/>
    <col min="3576" max="3576" width="12.85546875" style="158" customWidth="1"/>
    <col min="3577" max="3577" width="1.140625" style="158" customWidth="1"/>
    <col min="3578" max="3579" width="12.85546875" style="158" customWidth="1"/>
    <col min="3580" max="3580" width="1.140625" style="158" customWidth="1"/>
    <col min="3581" max="3583" width="12.85546875" style="158" customWidth="1"/>
    <col min="3584" max="3584" width="0.85546875" style="158" customWidth="1"/>
    <col min="3585" max="3585" width="2.5703125" style="158" customWidth="1"/>
    <col min="3586" max="3586" width="1" style="158" customWidth="1"/>
    <col min="3587" max="3826" width="9.140625" style="158"/>
    <col min="3827" max="3827" width="1" style="158" customWidth="1"/>
    <col min="3828" max="3828" width="2.5703125" style="158" customWidth="1"/>
    <col min="3829" max="3829" width="2.42578125" style="158" customWidth="1"/>
    <col min="3830" max="3830" width="11.42578125" style="158" customWidth="1"/>
    <col min="3831" max="3831" width="1.140625" style="158" customWidth="1"/>
    <col min="3832" max="3832" width="12.85546875" style="158" customWidth="1"/>
    <col min="3833" max="3833" width="1.140625" style="158" customWidth="1"/>
    <col min="3834" max="3835" width="12.85546875" style="158" customWidth="1"/>
    <col min="3836" max="3836" width="1.140625" style="158" customWidth="1"/>
    <col min="3837" max="3839" width="12.85546875" style="158" customWidth="1"/>
    <col min="3840" max="3840" width="0.85546875" style="158" customWidth="1"/>
    <col min="3841" max="3841" width="2.5703125" style="158" customWidth="1"/>
    <col min="3842" max="3842" width="1" style="158" customWidth="1"/>
    <col min="3843" max="4082" width="9.140625" style="158"/>
    <col min="4083" max="4083" width="1" style="158" customWidth="1"/>
    <col min="4084" max="4084" width="2.5703125" style="158" customWidth="1"/>
    <col min="4085" max="4085" width="2.42578125" style="158" customWidth="1"/>
    <col min="4086" max="4086" width="11.42578125" style="158" customWidth="1"/>
    <col min="4087" max="4087" width="1.140625" style="158" customWidth="1"/>
    <col min="4088" max="4088" width="12.85546875" style="158" customWidth="1"/>
    <col min="4089" max="4089" width="1.140625" style="158" customWidth="1"/>
    <col min="4090" max="4091" width="12.85546875" style="158" customWidth="1"/>
    <col min="4092" max="4092" width="1.140625" style="158" customWidth="1"/>
    <col min="4093" max="4095" width="12.85546875" style="158" customWidth="1"/>
    <col min="4096" max="4096" width="0.85546875" style="158" customWidth="1"/>
    <col min="4097" max="4097" width="2.5703125" style="158" customWidth="1"/>
    <col min="4098" max="4098" width="1" style="158" customWidth="1"/>
    <col min="4099" max="4338" width="9.140625" style="158"/>
    <col min="4339" max="4339" width="1" style="158" customWidth="1"/>
    <col min="4340" max="4340" width="2.5703125" style="158" customWidth="1"/>
    <col min="4341" max="4341" width="2.42578125" style="158" customWidth="1"/>
    <col min="4342" max="4342" width="11.42578125" style="158" customWidth="1"/>
    <col min="4343" max="4343" width="1.140625" style="158" customWidth="1"/>
    <col min="4344" max="4344" width="12.85546875" style="158" customWidth="1"/>
    <col min="4345" max="4345" width="1.140625" style="158" customWidth="1"/>
    <col min="4346" max="4347" width="12.85546875" style="158" customWidth="1"/>
    <col min="4348" max="4348" width="1.140625" style="158" customWidth="1"/>
    <col min="4349" max="4351" width="12.85546875" style="158" customWidth="1"/>
    <col min="4352" max="4352" width="0.85546875" style="158" customWidth="1"/>
    <col min="4353" max="4353" width="2.5703125" style="158" customWidth="1"/>
    <col min="4354" max="4354" width="1" style="158" customWidth="1"/>
    <col min="4355" max="4594" width="9.140625" style="158"/>
    <col min="4595" max="4595" width="1" style="158" customWidth="1"/>
    <col min="4596" max="4596" width="2.5703125" style="158" customWidth="1"/>
    <col min="4597" max="4597" width="2.42578125" style="158" customWidth="1"/>
    <col min="4598" max="4598" width="11.42578125" style="158" customWidth="1"/>
    <col min="4599" max="4599" width="1.140625" style="158" customWidth="1"/>
    <col min="4600" max="4600" width="12.85546875" style="158" customWidth="1"/>
    <col min="4601" max="4601" width="1.140625" style="158" customWidth="1"/>
    <col min="4602" max="4603" width="12.85546875" style="158" customWidth="1"/>
    <col min="4604" max="4604" width="1.140625" style="158" customWidth="1"/>
    <col min="4605" max="4607" width="12.85546875" style="158" customWidth="1"/>
    <col min="4608" max="4608" width="0.85546875" style="158" customWidth="1"/>
    <col min="4609" max="4609" width="2.5703125" style="158" customWidth="1"/>
    <col min="4610" max="4610" width="1" style="158" customWidth="1"/>
    <col min="4611" max="4850" width="9.140625" style="158"/>
    <col min="4851" max="4851" width="1" style="158" customWidth="1"/>
    <col min="4852" max="4852" width="2.5703125" style="158" customWidth="1"/>
    <col min="4853" max="4853" width="2.42578125" style="158" customWidth="1"/>
    <col min="4854" max="4854" width="11.42578125" style="158" customWidth="1"/>
    <col min="4855" max="4855" width="1.140625" style="158" customWidth="1"/>
    <col min="4856" max="4856" width="12.85546875" style="158" customWidth="1"/>
    <col min="4857" max="4857" width="1.140625" style="158" customWidth="1"/>
    <col min="4858" max="4859" width="12.85546875" style="158" customWidth="1"/>
    <col min="4860" max="4860" width="1.140625" style="158" customWidth="1"/>
    <col min="4861" max="4863" width="12.85546875" style="158" customWidth="1"/>
    <col min="4864" max="4864" width="0.85546875" style="158" customWidth="1"/>
    <col min="4865" max="4865" width="2.5703125" style="158" customWidth="1"/>
    <col min="4866" max="4866" width="1" style="158" customWidth="1"/>
    <col min="4867" max="5106" width="9.140625" style="158"/>
    <col min="5107" max="5107" width="1" style="158" customWidth="1"/>
    <col min="5108" max="5108" width="2.5703125" style="158" customWidth="1"/>
    <col min="5109" max="5109" width="2.42578125" style="158" customWidth="1"/>
    <col min="5110" max="5110" width="11.42578125" style="158" customWidth="1"/>
    <col min="5111" max="5111" width="1.140625" style="158" customWidth="1"/>
    <col min="5112" max="5112" width="12.85546875" style="158" customWidth="1"/>
    <col min="5113" max="5113" width="1.140625" style="158" customWidth="1"/>
    <col min="5114" max="5115" width="12.85546875" style="158" customWidth="1"/>
    <col min="5116" max="5116" width="1.140625" style="158" customWidth="1"/>
    <col min="5117" max="5119" width="12.85546875" style="158" customWidth="1"/>
    <col min="5120" max="5120" width="0.85546875" style="158" customWidth="1"/>
    <col min="5121" max="5121" width="2.5703125" style="158" customWidth="1"/>
    <col min="5122" max="5122" width="1" style="158" customWidth="1"/>
    <col min="5123" max="5362" width="9.140625" style="158"/>
    <col min="5363" max="5363" width="1" style="158" customWidth="1"/>
    <col min="5364" max="5364" width="2.5703125" style="158" customWidth="1"/>
    <col min="5365" max="5365" width="2.42578125" style="158" customWidth="1"/>
    <col min="5366" max="5366" width="11.42578125" style="158" customWidth="1"/>
    <col min="5367" max="5367" width="1.140625" style="158" customWidth="1"/>
    <col min="5368" max="5368" width="12.85546875" style="158" customWidth="1"/>
    <col min="5369" max="5369" width="1.140625" style="158" customWidth="1"/>
    <col min="5370" max="5371" width="12.85546875" style="158" customWidth="1"/>
    <col min="5372" max="5372" width="1.140625" style="158" customWidth="1"/>
    <col min="5373" max="5375" width="12.85546875" style="158" customWidth="1"/>
    <col min="5376" max="5376" width="0.85546875" style="158" customWidth="1"/>
    <col min="5377" max="5377" width="2.5703125" style="158" customWidth="1"/>
    <col min="5378" max="5378" width="1" style="158" customWidth="1"/>
    <col min="5379" max="5618" width="9.140625" style="158"/>
    <col min="5619" max="5619" width="1" style="158" customWidth="1"/>
    <col min="5620" max="5620" width="2.5703125" style="158" customWidth="1"/>
    <col min="5621" max="5621" width="2.42578125" style="158" customWidth="1"/>
    <col min="5622" max="5622" width="11.42578125" style="158" customWidth="1"/>
    <col min="5623" max="5623" width="1.140625" style="158" customWidth="1"/>
    <col min="5624" max="5624" width="12.85546875" style="158" customWidth="1"/>
    <col min="5625" max="5625" width="1.140625" style="158" customWidth="1"/>
    <col min="5626" max="5627" width="12.85546875" style="158" customWidth="1"/>
    <col min="5628" max="5628" width="1.140625" style="158" customWidth="1"/>
    <col min="5629" max="5631" width="12.85546875" style="158" customWidth="1"/>
    <col min="5632" max="5632" width="0.85546875" style="158" customWidth="1"/>
    <col min="5633" max="5633" width="2.5703125" style="158" customWidth="1"/>
    <col min="5634" max="5634" width="1" style="158" customWidth="1"/>
    <col min="5635" max="5874" width="9.140625" style="158"/>
    <col min="5875" max="5875" width="1" style="158" customWidth="1"/>
    <col min="5876" max="5876" width="2.5703125" style="158" customWidth="1"/>
    <col min="5877" max="5877" width="2.42578125" style="158" customWidth="1"/>
    <col min="5878" max="5878" width="11.42578125" style="158" customWidth="1"/>
    <col min="5879" max="5879" width="1.140625" style="158" customWidth="1"/>
    <col min="5880" max="5880" width="12.85546875" style="158" customWidth="1"/>
    <col min="5881" max="5881" width="1.140625" style="158" customWidth="1"/>
    <col min="5882" max="5883" width="12.85546875" style="158" customWidth="1"/>
    <col min="5884" max="5884" width="1.140625" style="158" customWidth="1"/>
    <col min="5885" max="5887" width="12.85546875" style="158" customWidth="1"/>
    <col min="5888" max="5888" width="0.85546875" style="158" customWidth="1"/>
    <col min="5889" max="5889" width="2.5703125" style="158" customWidth="1"/>
    <col min="5890" max="5890" width="1" style="158" customWidth="1"/>
    <col min="5891" max="6130" width="9.140625" style="158"/>
    <col min="6131" max="6131" width="1" style="158" customWidth="1"/>
    <col min="6132" max="6132" width="2.5703125" style="158" customWidth="1"/>
    <col min="6133" max="6133" width="2.42578125" style="158" customWidth="1"/>
    <col min="6134" max="6134" width="11.42578125" style="158" customWidth="1"/>
    <col min="6135" max="6135" width="1.140625" style="158" customWidth="1"/>
    <col min="6136" max="6136" width="12.85546875" style="158" customWidth="1"/>
    <col min="6137" max="6137" width="1.140625" style="158" customWidth="1"/>
    <col min="6138" max="6139" width="12.85546875" style="158" customWidth="1"/>
    <col min="6140" max="6140" width="1.140625" style="158" customWidth="1"/>
    <col min="6141" max="6143" width="12.85546875" style="158" customWidth="1"/>
    <col min="6144" max="6144" width="0.85546875" style="158" customWidth="1"/>
    <col min="6145" max="6145" width="2.5703125" style="158" customWidth="1"/>
    <col min="6146" max="6146" width="1" style="158" customWidth="1"/>
    <col min="6147" max="6386" width="9.140625" style="158"/>
    <col min="6387" max="6387" width="1" style="158" customWidth="1"/>
    <col min="6388" max="6388" width="2.5703125" style="158" customWidth="1"/>
    <col min="6389" max="6389" width="2.42578125" style="158" customWidth="1"/>
    <col min="6390" max="6390" width="11.42578125" style="158" customWidth="1"/>
    <col min="6391" max="6391" width="1.140625" style="158" customWidth="1"/>
    <col min="6392" max="6392" width="12.85546875" style="158" customWidth="1"/>
    <col min="6393" max="6393" width="1.140625" style="158" customWidth="1"/>
    <col min="6394" max="6395" width="12.85546875" style="158" customWidth="1"/>
    <col min="6396" max="6396" width="1.140625" style="158" customWidth="1"/>
    <col min="6397" max="6399" width="12.85546875" style="158" customWidth="1"/>
    <col min="6400" max="6400" width="0.85546875" style="158" customWidth="1"/>
    <col min="6401" max="6401" width="2.5703125" style="158" customWidth="1"/>
    <col min="6402" max="6402" width="1" style="158" customWidth="1"/>
    <col min="6403" max="6642" width="9.140625" style="158"/>
    <col min="6643" max="6643" width="1" style="158" customWidth="1"/>
    <col min="6644" max="6644" width="2.5703125" style="158" customWidth="1"/>
    <col min="6645" max="6645" width="2.42578125" style="158" customWidth="1"/>
    <col min="6646" max="6646" width="11.42578125" style="158" customWidth="1"/>
    <col min="6647" max="6647" width="1.140625" style="158" customWidth="1"/>
    <col min="6648" max="6648" width="12.85546875" style="158" customWidth="1"/>
    <col min="6649" max="6649" width="1.140625" style="158" customWidth="1"/>
    <col min="6650" max="6651" width="12.85546875" style="158" customWidth="1"/>
    <col min="6652" max="6652" width="1.140625" style="158" customWidth="1"/>
    <col min="6653" max="6655" width="12.85546875" style="158" customWidth="1"/>
    <col min="6656" max="6656" width="0.85546875" style="158" customWidth="1"/>
    <col min="6657" max="6657" width="2.5703125" style="158" customWidth="1"/>
    <col min="6658" max="6658" width="1" style="158" customWidth="1"/>
    <col min="6659" max="6898" width="9.140625" style="158"/>
    <col min="6899" max="6899" width="1" style="158" customWidth="1"/>
    <col min="6900" max="6900" width="2.5703125" style="158" customWidth="1"/>
    <col min="6901" max="6901" width="2.42578125" style="158" customWidth="1"/>
    <col min="6902" max="6902" width="11.42578125" style="158" customWidth="1"/>
    <col min="6903" max="6903" width="1.140625" style="158" customWidth="1"/>
    <col min="6904" max="6904" width="12.85546875" style="158" customWidth="1"/>
    <col min="6905" max="6905" width="1.140625" style="158" customWidth="1"/>
    <col min="6906" max="6907" width="12.85546875" style="158" customWidth="1"/>
    <col min="6908" max="6908" width="1.140625" style="158" customWidth="1"/>
    <col min="6909" max="6911" width="12.85546875" style="158" customWidth="1"/>
    <col min="6912" max="6912" width="0.85546875" style="158" customWidth="1"/>
    <col min="6913" max="6913" width="2.5703125" style="158" customWidth="1"/>
    <col min="6914" max="6914" width="1" style="158" customWidth="1"/>
    <col min="6915" max="7154" width="9.140625" style="158"/>
    <col min="7155" max="7155" width="1" style="158" customWidth="1"/>
    <col min="7156" max="7156" width="2.5703125" style="158" customWidth="1"/>
    <col min="7157" max="7157" width="2.42578125" style="158" customWidth="1"/>
    <col min="7158" max="7158" width="11.42578125" style="158" customWidth="1"/>
    <col min="7159" max="7159" width="1.140625" style="158" customWidth="1"/>
    <col min="7160" max="7160" width="12.85546875" style="158" customWidth="1"/>
    <col min="7161" max="7161" width="1.140625" style="158" customWidth="1"/>
    <col min="7162" max="7163" width="12.85546875" style="158" customWidth="1"/>
    <col min="7164" max="7164" width="1.140625" style="158" customWidth="1"/>
    <col min="7165" max="7167" width="12.85546875" style="158" customWidth="1"/>
    <col min="7168" max="7168" width="0.85546875" style="158" customWidth="1"/>
    <col min="7169" max="7169" width="2.5703125" style="158" customWidth="1"/>
    <col min="7170" max="7170" width="1" style="158" customWidth="1"/>
    <col min="7171" max="7410" width="9.140625" style="158"/>
    <col min="7411" max="7411" width="1" style="158" customWidth="1"/>
    <col min="7412" max="7412" width="2.5703125" style="158" customWidth="1"/>
    <col min="7413" max="7413" width="2.42578125" style="158" customWidth="1"/>
    <col min="7414" max="7414" width="11.42578125" style="158" customWidth="1"/>
    <col min="7415" max="7415" width="1.140625" style="158" customWidth="1"/>
    <col min="7416" max="7416" width="12.85546875" style="158" customWidth="1"/>
    <col min="7417" max="7417" width="1.140625" style="158" customWidth="1"/>
    <col min="7418" max="7419" width="12.85546875" style="158" customWidth="1"/>
    <col min="7420" max="7420" width="1.140625" style="158" customWidth="1"/>
    <col min="7421" max="7423" width="12.85546875" style="158" customWidth="1"/>
    <col min="7424" max="7424" width="0.85546875" style="158" customWidth="1"/>
    <col min="7425" max="7425" width="2.5703125" style="158" customWidth="1"/>
    <col min="7426" max="7426" width="1" style="158" customWidth="1"/>
    <col min="7427" max="7666" width="9.140625" style="158"/>
    <col min="7667" max="7667" width="1" style="158" customWidth="1"/>
    <col min="7668" max="7668" width="2.5703125" style="158" customWidth="1"/>
    <col min="7669" max="7669" width="2.42578125" style="158" customWidth="1"/>
    <col min="7670" max="7670" width="11.42578125" style="158" customWidth="1"/>
    <col min="7671" max="7671" width="1.140625" style="158" customWidth="1"/>
    <col min="7672" max="7672" width="12.85546875" style="158" customWidth="1"/>
    <col min="7673" max="7673" width="1.140625" style="158" customWidth="1"/>
    <col min="7674" max="7675" width="12.85546875" style="158" customWidth="1"/>
    <col min="7676" max="7676" width="1.140625" style="158" customWidth="1"/>
    <col min="7677" max="7679" width="12.85546875" style="158" customWidth="1"/>
    <col min="7680" max="7680" width="0.85546875" style="158" customWidth="1"/>
    <col min="7681" max="7681" width="2.5703125" style="158" customWidth="1"/>
    <col min="7682" max="7682" width="1" style="158" customWidth="1"/>
    <col min="7683" max="7922" width="9.140625" style="158"/>
    <col min="7923" max="7923" width="1" style="158" customWidth="1"/>
    <col min="7924" max="7924" width="2.5703125" style="158" customWidth="1"/>
    <col min="7925" max="7925" width="2.42578125" style="158" customWidth="1"/>
    <col min="7926" max="7926" width="11.42578125" style="158" customWidth="1"/>
    <col min="7927" max="7927" width="1.140625" style="158" customWidth="1"/>
    <col min="7928" max="7928" width="12.85546875" style="158" customWidth="1"/>
    <col min="7929" max="7929" width="1.140625" style="158" customWidth="1"/>
    <col min="7930" max="7931" width="12.85546875" style="158" customWidth="1"/>
    <col min="7932" max="7932" width="1.140625" style="158" customWidth="1"/>
    <col min="7933" max="7935" width="12.85546875" style="158" customWidth="1"/>
    <col min="7936" max="7936" width="0.85546875" style="158" customWidth="1"/>
    <col min="7937" max="7937" width="2.5703125" style="158" customWidth="1"/>
    <col min="7938" max="7938" width="1" style="158" customWidth="1"/>
    <col min="7939" max="8178" width="9.140625" style="158"/>
    <col min="8179" max="8179" width="1" style="158" customWidth="1"/>
    <col min="8180" max="8180" width="2.5703125" style="158" customWidth="1"/>
    <col min="8181" max="8181" width="2.42578125" style="158" customWidth="1"/>
    <col min="8182" max="8182" width="11.42578125" style="158" customWidth="1"/>
    <col min="8183" max="8183" width="1.140625" style="158" customWidth="1"/>
    <col min="8184" max="8184" width="12.85546875" style="158" customWidth="1"/>
    <col min="8185" max="8185" width="1.140625" style="158" customWidth="1"/>
    <col min="8186" max="8187" width="12.85546875" style="158" customWidth="1"/>
    <col min="8188" max="8188" width="1.140625" style="158" customWidth="1"/>
    <col min="8189" max="8191" width="12.85546875" style="158" customWidth="1"/>
    <col min="8192" max="8192" width="0.85546875" style="158" customWidth="1"/>
    <col min="8193" max="8193" width="2.5703125" style="158" customWidth="1"/>
    <col min="8194" max="8194" width="1" style="158" customWidth="1"/>
    <col min="8195" max="8434" width="9.140625" style="158"/>
    <col min="8435" max="8435" width="1" style="158" customWidth="1"/>
    <col min="8436" max="8436" width="2.5703125" style="158" customWidth="1"/>
    <col min="8437" max="8437" width="2.42578125" style="158" customWidth="1"/>
    <col min="8438" max="8438" width="11.42578125" style="158" customWidth="1"/>
    <col min="8439" max="8439" width="1.140625" style="158" customWidth="1"/>
    <col min="8440" max="8440" width="12.85546875" style="158" customWidth="1"/>
    <col min="8441" max="8441" width="1.140625" style="158" customWidth="1"/>
    <col min="8442" max="8443" width="12.85546875" style="158" customWidth="1"/>
    <col min="8444" max="8444" width="1.140625" style="158" customWidth="1"/>
    <col min="8445" max="8447" width="12.85546875" style="158" customWidth="1"/>
    <col min="8448" max="8448" width="0.85546875" style="158" customWidth="1"/>
    <col min="8449" max="8449" width="2.5703125" style="158" customWidth="1"/>
    <col min="8450" max="8450" width="1" style="158" customWidth="1"/>
    <col min="8451" max="8690" width="9.140625" style="158"/>
    <col min="8691" max="8691" width="1" style="158" customWidth="1"/>
    <col min="8692" max="8692" width="2.5703125" style="158" customWidth="1"/>
    <col min="8693" max="8693" width="2.42578125" style="158" customWidth="1"/>
    <col min="8694" max="8694" width="11.42578125" style="158" customWidth="1"/>
    <col min="8695" max="8695" width="1.140625" style="158" customWidth="1"/>
    <col min="8696" max="8696" width="12.85546875" style="158" customWidth="1"/>
    <col min="8697" max="8697" width="1.140625" style="158" customWidth="1"/>
    <col min="8698" max="8699" width="12.85546875" style="158" customWidth="1"/>
    <col min="8700" max="8700" width="1.140625" style="158" customWidth="1"/>
    <col min="8701" max="8703" width="12.85546875" style="158" customWidth="1"/>
    <col min="8704" max="8704" width="0.85546875" style="158" customWidth="1"/>
    <col min="8705" max="8705" width="2.5703125" style="158" customWidth="1"/>
    <col min="8706" max="8706" width="1" style="158" customWidth="1"/>
    <col min="8707" max="8946" width="9.140625" style="158"/>
    <col min="8947" max="8947" width="1" style="158" customWidth="1"/>
    <col min="8948" max="8948" width="2.5703125" style="158" customWidth="1"/>
    <col min="8949" max="8949" width="2.42578125" style="158" customWidth="1"/>
    <col min="8950" max="8950" width="11.42578125" style="158" customWidth="1"/>
    <col min="8951" max="8951" width="1.140625" style="158" customWidth="1"/>
    <col min="8952" max="8952" width="12.85546875" style="158" customWidth="1"/>
    <col min="8953" max="8953" width="1.140625" style="158" customWidth="1"/>
    <col min="8954" max="8955" width="12.85546875" style="158" customWidth="1"/>
    <col min="8956" max="8956" width="1.140625" style="158" customWidth="1"/>
    <col min="8957" max="8959" width="12.85546875" style="158" customWidth="1"/>
    <col min="8960" max="8960" width="0.85546875" style="158" customWidth="1"/>
    <col min="8961" max="8961" width="2.5703125" style="158" customWidth="1"/>
    <col min="8962" max="8962" width="1" style="158" customWidth="1"/>
    <col min="8963" max="9202" width="9.140625" style="158"/>
    <col min="9203" max="9203" width="1" style="158" customWidth="1"/>
    <col min="9204" max="9204" width="2.5703125" style="158" customWidth="1"/>
    <col min="9205" max="9205" width="2.42578125" style="158" customWidth="1"/>
    <col min="9206" max="9206" width="11.42578125" style="158" customWidth="1"/>
    <col min="9207" max="9207" width="1.140625" style="158" customWidth="1"/>
    <col min="9208" max="9208" width="12.85546875" style="158" customWidth="1"/>
    <col min="9209" max="9209" width="1.140625" style="158" customWidth="1"/>
    <col min="9210" max="9211" width="12.85546875" style="158" customWidth="1"/>
    <col min="9212" max="9212" width="1.140625" style="158" customWidth="1"/>
    <col min="9213" max="9215" width="12.85546875" style="158" customWidth="1"/>
    <col min="9216" max="9216" width="0.85546875" style="158" customWidth="1"/>
    <col min="9217" max="9217" width="2.5703125" style="158" customWidth="1"/>
    <col min="9218" max="9218" width="1" style="158" customWidth="1"/>
    <col min="9219" max="9458" width="9.140625" style="158"/>
    <col min="9459" max="9459" width="1" style="158" customWidth="1"/>
    <col min="9460" max="9460" width="2.5703125" style="158" customWidth="1"/>
    <col min="9461" max="9461" width="2.42578125" style="158" customWidth="1"/>
    <col min="9462" max="9462" width="11.42578125" style="158" customWidth="1"/>
    <col min="9463" max="9463" width="1.140625" style="158" customWidth="1"/>
    <col min="9464" max="9464" width="12.85546875" style="158" customWidth="1"/>
    <col min="9465" max="9465" width="1.140625" style="158" customWidth="1"/>
    <col min="9466" max="9467" width="12.85546875" style="158" customWidth="1"/>
    <col min="9468" max="9468" width="1.140625" style="158" customWidth="1"/>
    <col min="9469" max="9471" width="12.85546875" style="158" customWidth="1"/>
    <col min="9472" max="9472" width="0.85546875" style="158" customWidth="1"/>
    <col min="9473" max="9473" width="2.5703125" style="158" customWidth="1"/>
    <col min="9474" max="9474" width="1" style="158" customWidth="1"/>
    <col min="9475" max="9714" width="9.140625" style="158"/>
    <col min="9715" max="9715" width="1" style="158" customWidth="1"/>
    <col min="9716" max="9716" width="2.5703125" style="158" customWidth="1"/>
    <col min="9717" max="9717" width="2.42578125" style="158" customWidth="1"/>
    <col min="9718" max="9718" width="11.42578125" style="158" customWidth="1"/>
    <col min="9719" max="9719" width="1.140625" style="158" customWidth="1"/>
    <col min="9720" max="9720" width="12.85546875" style="158" customWidth="1"/>
    <col min="9721" max="9721" width="1.140625" style="158" customWidth="1"/>
    <col min="9722" max="9723" width="12.85546875" style="158" customWidth="1"/>
    <col min="9724" max="9724" width="1.140625" style="158" customWidth="1"/>
    <col min="9725" max="9727" width="12.85546875" style="158" customWidth="1"/>
    <col min="9728" max="9728" width="0.85546875" style="158" customWidth="1"/>
    <col min="9729" max="9729" width="2.5703125" style="158" customWidth="1"/>
    <col min="9730" max="9730" width="1" style="158" customWidth="1"/>
    <col min="9731" max="9970" width="9.140625" style="158"/>
    <col min="9971" max="9971" width="1" style="158" customWidth="1"/>
    <col min="9972" max="9972" width="2.5703125" style="158" customWidth="1"/>
    <col min="9973" max="9973" width="2.42578125" style="158" customWidth="1"/>
    <col min="9974" max="9974" width="11.42578125" style="158" customWidth="1"/>
    <col min="9975" max="9975" width="1.140625" style="158" customWidth="1"/>
    <col min="9976" max="9976" width="12.85546875" style="158" customWidth="1"/>
    <col min="9977" max="9977" width="1.140625" style="158" customWidth="1"/>
    <col min="9978" max="9979" width="12.85546875" style="158" customWidth="1"/>
    <col min="9980" max="9980" width="1.140625" style="158" customWidth="1"/>
    <col min="9981" max="9983" width="12.85546875" style="158" customWidth="1"/>
    <col min="9984" max="9984" width="0.85546875" style="158" customWidth="1"/>
    <col min="9985" max="9985" width="2.5703125" style="158" customWidth="1"/>
    <col min="9986" max="9986" width="1" style="158" customWidth="1"/>
    <col min="9987" max="10226" width="9.140625" style="158"/>
    <col min="10227" max="10227" width="1" style="158" customWidth="1"/>
    <col min="10228" max="10228" width="2.5703125" style="158" customWidth="1"/>
    <col min="10229" max="10229" width="2.42578125" style="158" customWidth="1"/>
    <col min="10230" max="10230" width="11.42578125" style="158" customWidth="1"/>
    <col min="10231" max="10231" width="1.140625" style="158" customWidth="1"/>
    <col min="10232" max="10232" width="12.85546875" style="158" customWidth="1"/>
    <col min="10233" max="10233" width="1.140625" style="158" customWidth="1"/>
    <col min="10234" max="10235" width="12.85546875" style="158" customWidth="1"/>
    <col min="10236" max="10236" width="1.140625" style="158" customWidth="1"/>
    <col min="10237" max="10239" width="12.85546875" style="158" customWidth="1"/>
    <col min="10240" max="10240" width="0.85546875" style="158" customWidth="1"/>
    <col min="10241" max="10241" width="2.5703125" style="158" customWidth="1"/>
    <col min="10242" max="10242" width="1" style="158" customWidth="1"/>
    <col min="10243" max="10482" width="9.140625" style="158"/>
    <col min="10483" max="10483" width="1" style="158" customWidth="1"/>
    <col min="10484" max="10484" width="2.5703125" style="158" customWidth="1"/>
    <col min="10485" max="10485" width="2.42578125" style="158" customWidth="1"/>
    <col min="10486" max="10486" width="11.42578125" style="158" customWidth="1"/>
    <col min="10487" max="10487" width="1.140625" style="158" customWidth="1"/>
    <col min="10488" max="10488" width="12.85546875" style="158" customWidth="1"/>
    <col min="10489" max="10489" width="1.140625" style="158" customWidth="1"/>
    <col min="10490" max="10491" width="12.85546875" style="158" customWidth="1"/>
    <col min="10492" max="10492" width="1.140625" style="158" customWidth="1"/>
    <col min="10493" max="10495" width="12.85546875" style="158" customWidth="1"/>
    <col min="10496" max="10496" width="0.85546875" style="158" customWidth="1"/>
    <col min="10497" max="10497" width="2.5703125" style="158" customWidth="1"/>
    <col min="10498" max="10498" width="1" style="158" customWidth="1"/>
    <col min="10499" max="10738" width="9.140625" style="158"/>
    <col min="10739" max="10739" width="1" style="158" customWidth="1"/>
    <col min="10740" max="10740" width="2.5703125" style="158" customWidth="1"/>
    <col min="10741" max="10741" width="2.42578125" style="158" customWidth="1"/>
    <col min="10742" max="10742" width="11.42578125" style="158" customWidth="1"/>
    <col min="10743" max="10743" width="1.140625" style="158" customWidth="1"/>
    <col min="10744" max="10744" width="12.85546875" style="158" customWidth="1"/>
    <col min="10745" max="10745" width="1.140625" style="158" customWidth="1"/>
    <col min="10746" max="10747" width="12.85546875" style="158" customWidth="1"/>
    <col min="10748" max="10748" width="1.140625" style="158" customWidth="1"/>
    <col min="10749" max="10751" width="12.85546875" style="158" customWidth="1"/>
    <col min="10752" max="10752" width="0.85546875" style="158" customWidth="1"/>
    <col min="10753" max="10753" width="2.5703125" style="158" customWidth="1"/>
    <col min="10754" max="10754" width="1" style="158" customWidth="1"/>
    <col min="10755" max="10994" width="9.140625" style="158"/>
    <col min="10995" max="10995" width="1" style="158" customWidth="1"/>
    <col min="10996" max="10996" width="2.5703125" style="158" customWidth="1"/>
    <col min="10997" max="10997" width="2.42578125" style="158" customWidth="1"/>
    <col min="10998" max="10998" width="11.42578125" style="158" customWidth="1"/>
    <col min="10999" max="10999" width="1.140625" style="158" customWidth="1"/>
    <col min="11000" max="11000" width="12.85546875" style="158" customWidth="1"/>
    <col min="11001" max="11001" width="1.140625" style="158" customWidth="1"/>
    <col min="11002" max="11003" width="12.85546875" style="158" customWidth="1"/>
    <col min="11004" max="11004" width="1.140625" style="158" customWidth="1"/>
    <col min="11005" max="11007" width="12.85546875" style="158" customWidth="1"/>
    <col min="11008" max="11008" width="0.85546875" style="158" customWidth="1"/>
    <col min="11009" max="11009" width="2.5703125" style="158" customWidth="1"/>
    <col min="11010" max="11010" width="1" style="158" customWidth="1"/>
    <col min="11011" max="11250" width="9.140625" style="158"/>
    <col min="11251" max="11251" width="1" style="158" customWidth="1"/>
    <col min="11252" max="11252" width="2.5703125" style="158" customWidth="1"/>
    <col min="11253" max="11253" width="2.42578125" style="158" customWidth="1"/>
    <col min="11254" max="11254" width="11.42578125" style="158" customWidth="1"/>
    <col min="11255" max="11255" width="1.140625" style="158" customWidth="1"/>
    <col min="11256" max="11256" width="12.85546875" style="158" customWidth="1"/>
    <col min="11257" max="11257" width="1.140625" style="158" customWidth="1"/>
    <col min="11258" max="11259" width="12.85546875" style="158" customWidth="1"/>
    <col min="11260" max="11260" width="1.140625" style="158" customWidth="1"/>
    <col min="11261" max="11263" width="12.85546875" style="158" customWidth="1"/>
    <col min="11264" max="11264" width="0.85546875" style="158" customWidth="1"/>
    <col min="11265" max="11265" width="2.5703125" style="158" customWidth="1"/>
    <col min="11266" max="11266" width="1" style="158" customWidth="1"/>
    <col min="11267" max="11506" width="9.140625" style="158"/>
    <col min="11507" max="11507" width="1" style="158" customWidth="1"/>
    <col min="11508" max="11508" width="2.5703125" style="158" customWidth="1"/>
    <col min="11509" max="11509" width="2.42578125" style="158" customWidth="1"/>
    <col min="11510" max="11510" width="11.42578125" style="158" customWidth="1"/>
    <col min="11511" max="11511" width="1.140625" style="158" customWidth="1"/>
    <col min="11512" max="11512" width="12.85546875" style="158" customWidth="1"/>
    <col min="11513" max="11513" width="1.140625" style="158" customWidth="1"/>
    <col min="11514" max="11515" width="12.85546875" style="158" customWidth="1"/>
    <col min="11516" max="11516" width="1.140625" style="158" customWidth="1"/>
    <col min="11517" max="11519" width="12.85546875" style="158" customWidth="1"/>
    <col min="11520" max="11520" width="0.85546875" style="158" customWidth="1"/>
    <col min="11521" max="11521" width="2.5703125" style="158" customWidth="1"/>
    <col min="11522" max="11522" width="1" style="158" customWidth="1"/>
    <col min="11523" max="11762" width="9.140625" style="158"/>
    <col min="11763" max="11763" width="1" style="158" customWidth="1"/>
    <col min="11764" max="11764" width="2.5703125" style="158" customWidth="1"/>
    <col min="11765" max="11765" width="2.42578125" style="158" customWidth="1"/>
    <col min="11766" max="11766" width="11.42578125" style="158" customWidth="1"/>
    <col min="11767" max="11767" width="1.140625" style="158" customWidth="1"/>
    <col min="11768" max="11768" width="12.85546875" style="158" customWidth="1"/>
    <col min="11769" max="11769" width="1.140625" style="158" customWidth="1"/>
    <col min="11770" max="11771" width="12.85546875" style="158" customWidth="1"/>
    <col min="11772" max="11772" width="1.140625" style="158" customWidth="1"/>
    <col min="11773" max="11775" width="12.85546875" style="158" customWidth="1"/>
    <col min="11776" max="11776" width="0.85546875" style="158" customWidth="1"/>
    <col min="11777" max="11777" width="2.5703125" style="158" customWidth="1"/>
    <col min="11778" max="11778" width="1" style="158" customWidth="1"/>
    <col min="11779" max="12018" width="9.140625" style="158"/>
    <col min="12019" max="12019" width="1" style="158" customWidth="1"/>
    <col min="12020" max="12020" width="2.5703125" style="158" customWidth="1"/>
    <col min="12021" max="12021" width="2.42578125" style="158" customWidth="1"/>
    <col min="12022" max="12022" width="11.42578125" style="158" customWidth="1"/>
    <col min="12023" max="12023" width="1.140625" style="158" customWidth="1"/>
    <col min="12024" max="12024" width="12.85546875" style="158" customWidth="1"/>
    <col min="12025" max="12025" width="1.140625" style="158" customWidth="1"/>
    <col min="12026" max="12027" width="12.85546875" style="158" customWidth="1"/>
    <col min="12028" max="12028" width="1.140625" style="158" customWidth="1"/>
    <col min="12029" max="12031" width="12.85546875" style="158" customWidth="1"/>
    <col min="12032" max="12032" width="0.85546875" style="158" customWidth="1"/>
    <col min="12033" max="12033" width="2.5703125" style="158" customWidth="1"/>
    <col min="12034" max="12034" width="1" style="158" customWidth="1"/>
    <col min="12035" max="12274" width="9.140625" style="158"/>
    <col min="12275" max="12275" width="1" style="158" customWidth="1"/>
    <col min="12276" max="12276" width="2.5703125" style="158" customWidth="1"/>
    <col min="12277" max="12277" width="2.42578125" style="158" customWidth="1"/>
    <col min="12278" max="12278" width="11.42578125" style="158" customWidth="1"/>
    <col min="12279" max="12279" width="1.140625" style="158" customWidth="1"/>
    <col min="12280" max="12280" width="12.85546875" style="158" customWidth="1"/>
    <col min="12281" max="12281" width="1.140625" style="158" customWidth="1"/>
    <col min="12282" max="12283" width="12.85546875" style="158" customWidth="1"/>
    <col min="12284" max="12284" width="1.140625" style="158" customWidth="1"/>
    <col min="12285" max="12287" width="12.85546875" style="158" customWidth="1"/>
    <col min="12288" max="12288" width="0.85546875" style="158" customWidth="1"/>
    <col min="12289" max="12289" width="2.5703125" style="158" customWidth="1"/>
    <col min="12290" max="12290" width="1" style="158" customWidth="1"/>
    <col min="12291" max="12530" width="9.140625" style="158"/>
    <col min="12531" max="12531" width="1" style="158" customWidth="1"/>
    <col min="12532" max="12532" width="2.5703125" style="158" customWidth="1"/>
    <col min="12533" max="12533" width="2.42578125" style="158" customWidth="1"/>
    <col min="12534" max="12534" width="11.42578125" style="158" customWidth="1"/>
    <col min="12535" max="12535" width="1.140625" style="158" customWidth="1"/>
    <col min="12536" max="12536" width="12.85546875" style="158" customWidth="1"/>
    <col min="12537" max="12537" width="1.140625" style="158" customWidth="1"/>
    <col min="12538" max="12539" width="12.85546875" style="158" customWidth="1"/>
    <col min="12540" max="12540" width="1.140625" style="158" customWidth="1"/>
    <col min="12541" max="12543" width="12.85546875" style="158" customWidth="1"/>
    <col min="12544" max="12544" width="0.85546875" style="158" customWidth="1"/>
    <col min="12545" max="12545" width="2.5703125" style="158" customWidth="1"/>
    <col min="12546" max="12546" width="1" style="158" customWidth="1"/>
    <col min="12547" max="12786" width="9.140625" style="158"/>
    <col min="12787" max="12787" width="1" style="158" customWidth="1"/>
    <col min="12788" max="12788" width="2.5703125" style="158" customWidth="1"/>
    <col min="12789" max="12789" width="2.42578125" style="158" customWidth="1"/>
    <col min="12790" max="12790" width="11.42578125" style="158" customWidth="1"/>
    <col min="12791" max="12791" width="1.140625" style="158" customWidth="1"/>
    <col min="12792" max="12792" width="12.85546875" style="158" customWidth="1"/>
    <col min="12793" max="12793" width="1.140625" style="158" customWidth="1"/>
    <col min="12794" max="12795" width="12.85546875" style="158" customWidth="1"/>
    <col min="12796" max="12796" width="1.140625" style="158" customWidth="1"/>
    <col min="12797" max="12799" width="12.85546875" style="158" customWidth="1"/>
    <col min="12800" max="12800" width="0.85546875" style="158" customWidth="1"/>
    <col min="12801" max="12801" width="2.5703125" style="158" customWidth="1"/>
    <col min="12802" max="12802" width="1" style="158" customWidth="1"/>
    <col min="12803" max="13042" width="9.140625" style="158"/>
    <col min="13043" max="13043" width="1" style="158" customWidth="1"/>
    <col min="13044" max="13044" width="2.5703125" style="158" customWidth="1"/>
    <col min="13045" max="13045" width="2.42578125" style="158" customWidth="1"/>
    <col min="13046" max="13046" width="11.42578125" style="158" customWidth="1"/>
    <col min="13047" max="13047" width="1.140625" style="158" customWidth="1"/>
    <col min="13048" max="13048" width="12.85546875" style="158" customWidth="1"/>
    <col min="13049" max="13049" width="1.140625" style="158" customWidth="1"/>
    <col min="13050" max="13051" width="12.85546875" style="158" customWidth="1"/>
    <col min="13052" max="13052" width="1.140625" style="158" customWidth="1"/>
    <col min="13053" max="13055" width="12.85546875" style="158" customWidth="1"/>
    <col min="13056" max="13056" width="0.85546875" style="158" customWidth="1"/>
    <col min="13057" max="13057" width="2.5703125" style="158" customWidth="1"/>
    <col min="13058" max="13058" width="1" style="158" customWidth="1"/>
    <col min="13059" max="13298" width="9.140625" style="158"/>
    <col min="13299" max="13299" width="1" style="158" customWidth="1"/>
    <col min="13300" max="13300" width="2.5703125" style="158" customWidth="1"/>
    <col min="13301" max="13301" width="2.42578125" style="158" customWidth="1"/>
    <col min="13302" max="13302" width="11.42578125" style="158" customWidth="1"/>
    <col min="13303" max="13303" width="1.140625" style="158" customWidth="1"/>
    <col min="13304" max="13304" width="12.85546875" style="158" customWidth="1"/>
    <col min="13305" max="13305" width="1.140625" style="158" customWidth="1"/>
    <col min="13306" max="13307" width="12.85546875" style="158" customWidth="1"/>
    <col min="13308" max="13308" width="1.140625" style="158" customWidth="1"/>
    <col min="13309" max="13311" width="12.85546875" style="158" customWidth="1"/>
    <col min="13312" max="13312" width="0.85546875" style="158" customWidth="1"/>
    <col min="13313" max="13313" width="2.5703125" style="158" customWidth="1"/>
    <col min="13314" max="13314" width="1" style="158" customWidth="1"/>
    <col min="13315" max="13554" width="9.140625" style="158"/>
    <col min="13555" max="13555" width="1" style="158" customWidth="1"/>
    <col min="13556" max="13556" width="2.5703125" style="158" customWidth="1"/>
    <col min="13557" max="13557" width="2.42578125" style="158" customWidth="1"/>
    <col min="13558" max="13558" width="11.42578125" style="158" customWidth="1"/>
    <col min="13559" max="13559" width="1.140625" style="158" customWidth="1"/>
    <col min="13560" max="13560" width="12.85546875" style="158" customWidth="1"/>
    <col min="13561" max="13561" width="1.140625" style="158" customWidth="1"/>
    <col min="13562" max="13563" width="12.85546875" style="158" customWidth="1"/>
    <col min="13564" max="13564" width="1.140625" style="158" customWidth="1"/>
    <col min="13565" max="13567" width="12.85546875" style="158" customWidth="1"/>
    <col min="13568" max="13568" width="0.85546875" style="158" customWidth="1"/>
    <col min="13569" max="13569" width="2.5703125" style="158" customWidth="1"/>
    <col min="13570" max="13570" width="1" style="158" customWidth="1"/>
    <col min="13571" max="13810" width="9.140625" style="158"/>
    <col min="13811" max="13811" width="1" style="158" customWidth="1"/>
    <col min="13812" max="13812" width="2.5703125" style="158" customWidth="1"/>
    <col min="13813" max="13813" width="2.42578125" style="158" customWidth="1"/>
    <col min="13814" max="13814" width="11.42578125" style="158" customWidth="1"/>
    <col min="13815" max="13815" width="1.140625" style="158" customWidth="1"/>
    <col min="13816" max="13816" width="12.85546875" style="158" customWidth="1"/>
    <col min="13817" max="13817" width="1.140625" style="158" customWidth="1"/>
    <col min="13818" max="13819" width="12.85546875" style="158" customWidth="1"/>
    <col min="13820" max="13820" width="1.140625" style="158" customWidth="1"/>
    <col min="13821" max="13823" width="12.85546875" style="158" customWidth="1"/>
    <col min="13824" max="13824" width="0.85546875" style="158" customWidth="1"/>
    <col min="13825" max="13825" width="2.5703125" style="158" customWidth="1"/>
    <col min="13826" max="13826" width="1" style="158" customWidth="1"/>
    <col min="13827" max="14066" width="9.140625" style="158"/>
    <col min="14067" max="14067" width="1" style="158" customWidth="1"/>
    <col min="14068" max="14068" width="2.5703125" style="158" customWidth="1"/>
    <col min="14069" max="14069" width="2.42578125" style="158" customWidth="1"/>
    <col min="14070" max="14070" width="11.42578125" style="158" customWidth="1"/>
    <col min="14071" max="14071" width="1.140625" style="158" customWidth="1"/>
    <col min="14072" max="14072" width="12.85546875" style="158" customWidth="1"/>
    <col min="14073" max="14073" width="1.140625" style="158" customWidth="1"/>
    <col min="14074" max="14075" width="12.85546875" style="158" customWidth="1"/>
    <col min="14076" max="14076" width="1.140625" style="158" customWidth="1"/>
    <col min="14077" max="14079" width="12.85546875" style="158" customWidth="1"/>
    <col min="14080" max="14080" width="0.85546875" style="158" customWidth="1"/>
    <col min="14081" max="14081" width="2.5703125" style="158" customWidth="1"/>
    <col min="14082" max="14082" width="1" style="158" customWidth="1"/>
    <col min="14083" max="14322" width="9.140625" style="158"/>
    <col min="14323" max="14323" width="1" style="158" customWidth="1"/>
    <col min="14324" max="14324" width="2.5703125" style="158" customWidth="1"/>
    <col min="14325" max="14325" width="2.42578125" style="158" customWidth="1"/>
    <col min="14326" max="14326" width="11.42578125" style="158" customWidth="1"/>
    <col min="14327" max="14327" width="1.140625" style="158" customWidth="1"/>
    <col min="14328" max="14328" width="12.85546875" style="158" customWidth="1"/>
    <col min="14329" max="14329" width="1.140625" style="158" customWidth="1"/>
    <col min="14330" max="14331" width="12.85546875" style="158" customWidth="1"/>
    <col min="14332" max="14332" width="1.140625" style="158" customWidth="1"/>
    <col min="14333" max="14335" width="12.85546875" style="158" customWidth="1"/>
    <col min="14336" max="14336" width="0.85546875" style="158" customWidth="1"/>
    <col min="14337" max="14337" width="2.5703125" style="158" customWidth="1"/>
    <col min="14338" max="14338" width="1" style="158" customWidth="1"/>
    <col min="14339" max="14578" width="9.140625" style="158"/>
    <col min="14579" max="14579" width="1" style="158" customWidth="1"/>
    <col min="14580" max="14580" width="2.5703125" style="158" customWidth="1"/>
    <col min="14581" max="14581" width="2.42578125" style="158" customWidth="1"/>
    <col min="14582" max="14582" width="11.42578125" style="158" customWidth="1"/>
    <col min="14583" max="14583" width="1.140625" style="158" customWidth="1"/>
    <col min="14584" max="14584" width="12.85546875" style="158" customWidth="1"/>
    <col min="14585" max="14585" width="1.140625" style="158" customWidth="1"/>
    <col min="14586" max="14587" width="12.85546875" style="158" customWidth="1"/>
    <col min="14588" max="14588" width="1.140625" style="158" customWidth="1"/>
    <col min="14589" max="14591" width="12.85546875" style="158" customWidth="1"/>
    <col min="14592" max="14592" width="0.85546875" style="158" customWidth="1"/>
    <col min="14593" max="14593" width="2.5703125" style="158" customWidth="1"/>
    <col min="14594" max="14594" width="1" style="158" customWidth="1"/>
    <col min="14595" max="14834" width="9.140625" style="158"/>
    <col min="14835" max="14835" width="1" style="158" customWidth="1"/>
    <col min="14836" max="14836" width="2.5703125" style="158" customWidth="1"/>
    <col min="14837" max="14837" width="2.42578125" style="158" customWidth="1"/>
    <col min="14838" max="14838" width="11.42578125" style="158" customWidth="1"/>
    <col min="14839" max="14839" width="1.140625" style="158" customWidth="1"/>
    <col min="14840" max="14840" width="12.85546875" style="158" customWidth="1"/>
    <col min="14841" max="14841" width="1.140625" style="158" customWidth="1"/>
    <col min="14842" max="14843" width="12.85546875" style="158" customWidth="1"/>
    <col min="14844" max="14844" width="1.140625" style="158" customWidth="1"/>
    <col min="14845" max="14847" width="12.85546875" style="158" customWidth="1"/>
    <col min="14848" max="14848" width="0.85546875" style="158" customWidth="1"/>
    <col min="14849" max="14849" width="2.5703125" style="158" customWidth="1"/>
    <col min="14850" max="14850" width="1" style="158" customWidth="1"/>
    <col min="14851" max="15090" width="9.140625" style="158"/>
    <col min="15091" max="15091" width="1" style="158" customWidth="1"/>
    <col min="15092" max="15092" width="2.5703125" style="158" customWidth="1"/>
    <col min="15093" max="15093" width="2.42578125" style="158" customWidth="1"/>
    <col min="15094" max="15094" width="11.42578125" style="158" customWidth="1"/>
    <col min="15095" max="15095" width="1.140625" style="158" customWidth="1"/>
    <col min="15096" max="15096" width="12.85546875" style="158" customWidth="1"/>
    <col min="15097" max="15097" width="1.140625" style="158" customWidth="1"/>
    <col min="15098" max="15099" width="12.85546875" style="158" customWidth="1"/>
    <col min="15100" max="15100" width="1.140625" style="158" customWidth="1"/>
    <col min="15101" max="15103" width="12.85546875" style="158" customWidth="1"/>
    <col min="15104" max="15104" width="0.85546875" style="158" customWidth="1"/>
    <col min="15105" max="15105" width="2.5703125" style="158" customWidth="1"/>
    <col min="15106" max="15106" width="1" style="158" customWidth="1"/>
    <col min="15107" max="15346" width="9.140625" style="158"/>
    <col min="15347" max="15347" width="1" style="158" customWidth="1"/>
    <col min="15348" max="15348" width="2.5703125" style="158" customWidth="1"/>
    <col min="15349" max="15349" width="2.42578125" style="158" customWidth="1"/>
    <col min="15350" max="15350" width="11.42578125" style="158" customWidth="1"/>
    <col min="15351" max="15351" width="1.140625" style="158" customWidth="1"/>
    <col min="15352" max="15352" width="12.85546875" style="158" customWidth="1"/>
    <col min="15353" max="15353" width="1.140625" style="158" customWidth="1"/>
    <col min="15354" max="15355" width="12.85546875" style="158" customWidth="1"/>
    <col min="15356" max="15356" width="1.140625" style="158" customWidth="1"/>
    <col min="15357" max="15359" width="12.85546875" style="158" customWidth="1"/>
    <col min="15360" max="15360" width="0.85546875" style="158" customWidth="1"/>
    <col min="15361" max="15361" width="2.5703125" style="158" customWidth="1"/>
    <col min="15362" max="15362" width="1" style="158" customWidth="1"/>
    <col min="15363" max="15602" width="9.140625" style="158"/>
    <col min="15603" max="15603" width="1" style="158" customWidth="1"/>
    <col min="15604" max="15604" width="2.5703125" style="158" customWidth="1"/>
    <col min="15605" max="15605" width="2.42578125" style="158" customWidth="1"/>
    <col min="15606" max="15606" width="11.42578125" style="158" customWidth="1"/>
    <col min="15607" max="15607" width="1.140625" style="158" customWidth="1"/>
    <col min="15608" max="15608" width="12.85546875" style="158" customWidth="1"/>
    <col min="15609" max="15609" width="1.140625" style="158" customWidth="1"/>
    <col min="15610" max="15611" width="12.85546875" style="158" customWidth="1"/>
    <col min="15612" max="15612" width="1.140625" style="158" customWidth="1"/>
    <col min="15613" max="15615" width="12.85546875" style="158" customWidth="1"/>
    <col min="15616" max="15616" width="0.85546875" style="158" customWidth="1"/>
    <col min="15617" max="15617" width="2.5703125" style="158" customWidth="1"/>
    <col min="15618" max="15618" width="1" style="158" customWidth="1"/>
    <col min="15619" max="15858" width="9.140625" style="158"/>
    <col min="15859" max="15859" width="1" style="158" customWidth="1"/>
    <col min="15860" max="15860" width="2.5703125" style="158" customWidth="1"/>
    <col min="15861" max="15861" width="2.42578125" style="158" customWidth="1"/>
    <col min="15862" max="15862" width="11.42578125" style="158" customWidth="1"/>
    <col min="15863" max="15863" width="1.140625" style="158" customWidth="1"/>
    <col min="15864" max="15864" width="12.85546875" style="158" customWidth="1"/>
    <col min="15865" max="15865" width="1.140625" style="158" customWidth="1"/>
    <col min="15866" max="15867" width="12.85546875" style="158" customWidth="1"/>
    <col min="15868" max="15868" width="1.140625" style="158" customWidth="1"/>
    <col min="15869" max="15871" width="12.85546875" style="158" customWidth="1"/>
    <col min="15872" max="15872" width="0.85546875" style="158" customWidth="1"/>
    <col min="15873" max="15873" width="2.5703125" style="158" customWidth="1"/>
    <col min="15874" max="15874" width="1" style="158" customWidth="1"/>
    <col min="15875" max="16114" width="9.140625" style="158"/>
    <col min="16115" max="16115" width="1" style="158" customWidth="1"/>
    <col min="16116" max="16116" width="2.5703125" style="158" customWidth="1"/>
    <col min="16117" max="16117" width="2.42578125" style="158" customWidth="1"/>
    <col min="16118" max="16118" width="11.42578125" style="158" customWidth="1"/>
    <col min="16119" max="16119" width="1.140625" style="158" customWidth="1"/>
    <col min="16120" max="16120" width="12.85546875" style="158" customWidth="1"/>
    <col min="16121" max="16121" width="1.140625" style="158" customWidth="1"/>
    <col min="16122" max="16123" width="12.85546875" style="158" customWidth="1"/>
    <col min="16124" max="16124" width="1.140625" style="158" customWidth="1"/>
    <col min="16125" max="16127" width="12.85546875" style="158" customWidth="1"/>
    <col min="16128" max="16128" width="0.85546875" style="158" customWidth="1"/>
    <col min="16129" max="16129" width="2.5703125" style="158" customWidth="1"/>
    <col min="16130" max="16130" width="1" style="158" customWidth="1"/>
    <col min="16131" max="16384" width="9.140625" style="158"/>
  </cols>
  <sheetData>
    <row r="1" spans="1:15" ht="13.5" customHeight="1">
      <c r="A1" s="157"/>
      <c r="B1" s="1378" t="s">
        <v>731</v>
      </c>
      <c r="C1" s="1378"/>
      <c r="D1" s="1378"/>
      <c r="E1" s="1378"/>
      <c r="F1" s="1378"/>
      <c r="G1" s="1378"/>
      <c r="H1" s="1378"/>
      <c r="I1" s="1378"/>
      <c r="J1" s="1378"/>
      <c r="K1" s="160"/>
      <c r="L1" s="1151"/>
      <c r="M1" s="160"/>
      <c r="N1" s="160"/>
      <c r="O1" s="157"/>
    </row>
    <row r="2" spans="1:15" ht="6" customHeight="1">
      <c r="A2" s="159"/>
      <c r="B2" s="1152"/>
      <c r="C2" s="1153"/>
      <c r="D2" s="1153"/>
      <c r="E2" s="1154"/>
      <c r="F2" s="1154"/>
      <c r="G2" s="1154"/>
      <c r="H2" s="1154"/>
      <c r="I2" s="1154"/>
      <c r="J2" s="1154"/>
      <c r="K2" s="1154"/>
      <c r="L2" s="1155"/>
      <c r="M2" s="1156"/>
      <c r="N2" s="1157"/>
      <c r="O2" s="157"/>
    </row>
    <row r="3" spans="1:15" ht="6" customHeight="1" thickBot="1">
      <c r="A3" s="159"/>
      <c r="B3" s="1158"/>
      <c r="C3" s="160"/>
      <c r="D3" s="160"/>
      <c r="E3" s="160"/>
      <c r="F3" s="160"/>
      <c r="G3" s="160"/>
      <c r="H3" s="160"/>
      <c r="I3" s="160"/>
      <c r="J3" s="160"/>
      <c r="K3" s="160"/>
      <c r="L3" s="160"/>
      <c r="M3" s="160"/>
      <c r="N3" s="1159"/>
      <c r="O3" s="157"/>
    </row>
    <row r="4" spans="1:15" s="163" customFormat="1" ht="13.5" customHeight="1" thickBot="1">
      <c r="A4" s="161"/>
      <c r="B4" s="1158"/>
      <c r="C4" s="1668" t="s">
        <v>256</v>
      </c>
      <c r="D4" s="1669"/>
      <c r="E4" s="1669"/>
      <c r="F4" s="1669"/>
      <c r="G4" s="1669"/>
      <c r="H4" s="1669"/>
      <c r="I4" s="1669"/>
      <c r="J4" s="1669"/>
      <c r="K4" s="1669"/>
      <c r="L4" s="1669"/>
      <c r="M4" s="1670"/>
      <c r="N4" s="1159"/>
      <c r="O4" s="162"/>
    </row>
    <row r="5" spans="1:15" ht="8.25" customHeight="1">
      <c r="A5" s="159"/>
      <c r="B5" s="1158"/>
      <c r="C5" s="164" t="s">
        <v>78</v>
      </c>
      <c r="D5" s="165"/>
      <c r="E5" s="165"/>
      <c r="F5" s="165"/>
      <c r="G5" s="165"/>
      <c r="H5" s="165"/>
      <c r="I5" s="165"/>
      <c r="J5" s="165"/>
      <c r="K5" s="165"/>
      <c r="L5" s="165"/>
      <c r="M5" s="166"/>
      <c r="N5" s="1159"/>
      <c r="O5" s="157"/>
    </row>
    <row r="6" spans="1:15" ht="10.5" customHeight="1">
      <c r="A6" s="159"/>
      <c r="B6" s="1158"/>
      <c r="C6" s="165"/>
      <c r="D6" s="165"/>
      <c r="E6" s="165"/>
      <c r="F6" s="167"/>
      <c r="G6" s="168"/>
      <c r="H6" s="167"/>
      <c r="I6" s="168"/>
      <c r="J6" s="167"/>
      <c r="K6" s="167"/>
      <c r="L6" s="167"/>
      <c r="M6" s="169"/>
      <c r="N6" s="1159"/>
      <c r="O6" s="157"/>
    </row>
    <row r="7" spans="1:15" ht="24" customHeight="1">
      <c r="A7" s="159"/>
      <c r="B7" s="1158"/>
      <c r="C7" s="1672" t="s">
        <v>433</v>
      </c>
      <c r="D7" s="1673"/>
      <c r="E7" s="165"/>
      <c r="F7" s="170" t="s">
        <v>77</v>
      </c>
      <c r="G7" s="168"/>
      <c r="H7" s="170" t="s">
        <v>257</v>
      </c>
      <c r="I7" s="168"/>
      <c r="J7" s="171" t="s">
        <v>89</v>
      </c>
      <c r="K7" s="171" t="s">
        <v>88</v>
      </c>
      <c r="L7" s="171"/>
      <c r="M7" s="172"/>
      <c r="N7" s="1160"/>
      <c r="O7" s="173"/>
    </row>
    <row r="8" spans="1:15" s="180" customFormat="1" ht="3" customHeight="1">
      <c r="A8" s="174"/>
      <c r="B8" s="1158"/>
      <c r="C8" s="175"/>
      <c r="D8" s="176"/>
      <c r="E8" s="176"/>
      <c r="F8" s="177"/>
      <c r="G8" s="168"/>
      <c r="H8" s="178"/>
      <c r="I8" s="168"/>
      <c r="J8" s="176"/>
      <c r="K8" s="176"/>
      <c r="L8" s="176"/>
      <c r="M8" s="176"/>
      <c r="N8" s="1161"/>
      <c r="O8" s="179"/>
    </row>
    <row r="9" spans="1:15" s="184" customFormat="1" ht="12.75" customHeight="1">
      <c r="A9" s="181"/>
      <c r="B9" s="1158"/>
      <c r="C9" s="182" t="s">
        <v>258</v>
      </c>
      <c r="D9" s="182"/>
      <c r="E9" s="165"/>
      <c r="F9" s="660">
        <v>5.3</v>
      </c>
      <c r="G9" s="661"/>
      <c r="H9" s="660">
        <v>7.9</v>
      </c>
      <c r="I9" s="661"/>
      <c r="J9" s="660">
        <v>5.5</v>
      </c>
      <c r="K9" s="660">
        <v>5.0999999999999996</v>
      </c>
      <c r="L9" s="183">
        <f>+K9/J9</f>
        <v>0.93</v>
      </c>
      <c r="M9" s="287"/>
      <c r="N9" s="1162"/>
      <c r="O9" s="181"/>
    </row>
    <row r="10" spans="1:15" ht="12.75" customHeight="1">
      <c r="A10" s="159"/>
      <c r="B10" s="1158"/>
      <c r="C10" s="182" t="s">
        <v>259</v>
      </c>
      <c r="D10" s="182"/>
      <c r="E10" s="165"/>
      <c r="F10" s="660">
        <v>4.9000000000000004</v>
      </c>
      <c r="G10" s="661"/>
      <c r="H10" s="660">
        <v>9.9</v>
      </c>
      <c r="I10" s="661"/>
      <c r="J10" s="660">
        <v>5.0999999999999996</v>
      </c>
      <c r="K10" s="660">
        <v>4.7</v>
      </c>
      <c r="L10" s="183">
        <f t="shared" ref="L10:L39" si="0">+K10/J10</f>
        <v>0.92</v>
      </c>
      <c r="M10" s="287"/>
      <c r="N10" s="1163"/>
      <c r="O10" s="159"/>
    </row>
    <row r="11" spans="1:15" ht="12.75" customHeight="1">
      <c r="A11" s="159"/>
      <c r="B11" s="1158"/>
      <c r="C11" s="182" t="s">
        <v>260</v>
      </c>
      <c r="D11" s="182"/>
      <c r="E11" s="165"/>
      <c r="F11" s="660">
        <v>7.4</v>
      </c>
      <c r="G11" s="661"/>
      <c r="H11" s="660">
        <v>19.600000000000001</v>
      </c>
      <c r="I11" s="661"/>
      <c r="J11" s="660">
        <v>7.6</v>
      </c>
      <c r="K11" s="660">
        <v>7.2</v>
      </c>
      <c r="L11" s="183">
        <f t="shared" si="0"/>
        <v>0.95</v>
      </c>
      <c r="M11" s="287"/>
      <c r="N11" s="1163"/>
      <c r="O11" s="159"/>
    </row>
    <row r="12" spans="1:15" ht="12.75" customHeight="1">
      <c r="A12" s="159"/>
      <c r="B12" s="1158"/>
      <c r="C12" s="182" t="s">
        <v>509</v>
      </c>
      <c r="D12" s="182"/>
      <c r="E12" s="165"/>
      <c r="F12" s="660">
        <v>14.7</v>
      </c>
      <c r="G12" s="661"/>
      <c r="H12" s="660">
        <v>28.4</v>
      </c>
      <c r="I12" s="662"/>
      <c r="J12" s="660">
        <v>15.2</v>
      </c>
      <c r="K12" s="660">
        <v>14.2</v>
      </c>
      <c r="L12" s="183">
        <f t="shared" si="0"/>
        <v>0.93</v>
      </c>
      <c r="M12" s="287"/>
      <c r="N12" s="1163"/>
      <c r="O12" s="159"/>
    </row>
    <row r="13" spans="1:15" ht="12.75" customHeight="1">
      <c r="A13" s="159"/>
      <c r="B13" s="1158"/>
      <c r="C13" s="182" t="s">
        <v>261</v>
      </c>
      <c r="D13" s="182"/>
      <c r="E13" s="165"/>
      <c r="F13" s="660">
        <v>14.9</v>
      </c>
      <c r="G13" s="661"/>
      <c r="H13" s="660">
        <v>35.9</v>
      </c>
      <c r="I13" s="661"/>
      <c r="J13" s="660">
        <v>14.8</v>
      </c>
      <c r="K13" s="660">
        <v>15</v>
      </c>
      <c r="L13" s="183">
        <f t="shared" si="0"/>
        <v>1.01</v>
      </c>
      <c r="M13" s="287"/>
      <c r="N13" s="1163"/>
      <c r="O13" s="159"/>
    </row>
    <row r="14" spans="1:15" ht="12.75" customHeight="1">
      <c r="A14" s="159"/>
      <c r="B14" s="1158"/>
      <c r="C14" s="182" t="s">
        <v>510</v>
      </c>
      <c r="D14" s="182"/>
      <c r="E14" s="165"/>
      <c r="F14" s="660">
        <v>10.199999999999999</v>
      </c>
      <c r="G14" s="661"/>
      <c r="H14" s="660">
        <v>27.1</v>
      </c>
      <c r="I14" s="662"/>
      <c r="J14" s="660">
        <v>10</v>
      </c>
      <c r="K14" s="660">
        <v>10.5</v>
      </c>
      <c r="L14" s="183">
        <f t="shared" si="0"/>
        <v>1.05</v>
      </c>
      <c r="M14" s="287"/>
      <c r="N14" s="1163"/>
      <c r="O14" s="159"/>
    </row>
    <row r="15" spans="1:15" ht="12.75" customHeight="1">
      <c r="A15" s="159"/>
      <c r="B15" s="1158"/>
      <c r="C15" s="182" t="s">
        <v>262</v>
      </c>
      <c r="D15" s="182"/>
      <c r="E15" s="165"/>
      <c r="F15" s="660">
        <v>26.2</v>
      </c>
      <c r="G15" s="661"/>
      <c r="H15" s="660">
        <v>55.5</v>
      </c>
      <c r="I15" s="661"/>
      <c r="J15" s="660">
        <v>25.9</v>
      </c>
      <c r="K15" s="660">
        <v>26.7</v>
      </c>
      <c r="L15" s="183">
        <f t="shared" si="0"/>
        <v>1.03</v>
      </c>
      <c r="M15" s="287"/>
      <c r="N15" s="1163"/>
      <c r="O15" s="159"/>
    </row>
    <row r="16" spans="1:15" ht="12.75" customHeight="1">
      <c r="A16" s="159"/>
      <c r="B16" s="1158"/>
      <c r="C16" s="182" t="s">
        <v>511</v>
      </c>
      <c r="D16" s="182"/>
      <c r="E16" s="165"/>
      <c r="F16" s="660">
        <v>9.9</v>
      </c>
      <c r="G16" s="662"/>
      <c r="H16" s="660">
        <v>19.399999999999999</v>
      </c>
      <c r="I16" s="662"/>
      <c r="J16" s="660">
        <v>11.1</v>
      </c>
      <c r="K16" s="660">
        <v>8.6</v>
      </c>
      <c r="L16" s="183">
        <f t="shared" si="0"/>
        <v>0.77</v>
      </c>
      <c r="M16" s="287"/>
      <c r="N16" s="1163"/>
      <c r="O16" s="159"/>
    </row>
    <row r="17" spans="1:15" ht="12.75" customHeight="1">
      <c r="A17" s="159"/>
      <c r="B17" s="1158"/>
      <c r="C17" s="182" t="s">
        <v>263</v>
      </c>
      <c r="D17" s="182"/>
      <c r="E17" s="165"/>
      <c r="F17" s="660">
        <v>7.9</v>
      </c>
      <c r="G17" s="661"/>
      <c r="H17" s="660">
        <v>19.5</v>
      </c>
      <c r="I17" s="661"/>
      <c r="J17" s="660">
        <v>8.4</v>
      </c>
      <c r="K17" s="660">
        <v>7.3</v>
      </c>
      <c r="L17" s="183">
        <f t="shared" si="0"/>
        <v>0.87</v>
      </c>
      <c r="M17" s="287"/>
      <c r="N17" s="1163"/>
      <c r="O17" s="159"/>
    </row>
    <row r="18" spans="1:15" ht="12.75" customHeight="1">
      <c r="A18" s="159"/>
      <c r="B18" s="1158"/>
      <c r="C18" s="182" t="s">
        <v>264</v>
      </c>
      <c r="D18" s="182"/>
      <c r="E18" s="165"/>
      <c r="F18" s="660">
        <v>10.6</v>
      </c>
      <c r="G18" s="661"/>
      <c r="H18" s="660">
        <v>26.9</v>
      </c>
      <c r="I18" s="661"/>
      <c r="J18" s="660">
        <v>10.6</v>
      </c>
      <c r="K18" s="660">
        <v>10.6</v>
      </c>
      <c r="L18" s="183">
        <f t="shared" si="0"/>
        <v>1</v>
      </c>
      <c r="M18" s="287"/>
      <c r="N18" s="1163"/>
      <c r="O18" s="159"/>
    </row>
    <row r="19" spans="1:15" s="187" customFormat="1" ht="12.75" customHeight="1">
      <c r="A19" s="185"/>
      <c r="B19" s="1158"/>
      <c r="C19" s="182" t="s">
        <v>490</v>
      </c>
      <c r="D19" s="182"/>
      <c r="E19" s="186"/>
      <c r="F19" s="660">
        <v>27</v>
      </c>
      <c r="G19" s="662"/>
      <c r="H19" s="660">
        <v>59.4</v>
      </c>
      <c r="I19" s="662"/>
      <c r="J19" s="660">
        <v>24</v>
      </c>
      <c r="K19" s="660">
        <v>31.1</v>
      </c>
      <c r="L19" s="183">
        <f t="shared" si="0"/>
        <v>1.3</v>
      </c>
      <c r="M19" s="288"/>
      <c r="N19" s="1164"/>
      <c r="O19" s="185"/>
    </row>
    <row r="20" spans="1:15" ht="12.75" customHeight="1">
      <c r="A20" s="159"/>
      <c r="B20" s="1158"/>
      <c r="C20" s="182" t="s">
        <v>265</v>
      </c>
      <c r="D20" s="182"/>
      <c r="E20" s="165"/>
      <c r="F20" s="660">
        <v>6</v>
      </c>
      <c r="G20" s="661"/>
      <c r="H20" s="660">
        <v>10.3</v>
      </c>
      <c r="I20" s="661"/>
      <c r="J20" s="660">
        <v>6.4</v>
      </c>
      <c r="K20" s="660">
        <v>5.6</v>
      </c>
      <c r="L20" s="183">
        <f t="shared" si="0"/>
        <v>0.88</v>
      </c>
      <c r="M20" s="287"/>
      <c r="N20" s="1163"/>
      <c r="O20" s="159"/>
    </row>
    <row r="21" spans="1:15" s="189" customFormat="1" ht="12.75" customHeight="1">
      <c r="A21" s="188"/>
      <c r="B21" s="1158"/>
      <c r="C21" s="182" t="s">
        <v>266</v>
      </c>
      <c r="D21" s="182"/>
      <c r="E21" s="176"/>
      <c r="F21" s="660">
        <v>14.7</v>
      </c>
      <c r="G21" s="661"/>
      <c r="H21" s="660">
        <v>30.9</v>
      </c>
      <c r="I21" s="661"/>
      <c r="J21" s="660">
        <v>17.8</v>
      </c>
      <c r="K21" s="660">
        <v>10.9</v>
      </c>
      <c r="L21" s="183">
        <f t="shared" si="0"/>
        <v>0.61</v>
      </c>
      <c r="M21" s="288"/>
      <c r="N21" s="1165"/>
      <c r="O21" s="188"/>
    </row>
    <row r="22" spans="1:15" s="191" customFormat="1" ht="12.75" customHeight="1">
      <c r="A22" s="190"/>
      <c r="B22" s="1166"/>
      <c r="C22" s="182" t="s">
        <v>267</v>
      </c>
      <c r="D22" s="182"/>
      <c r="E22" s="165"/>
      <c r="F22" s="660">
        <v>11.7</v>
      </c>
      <c r="G22" s="661"/>
      <c r="H22" s="660">
        <v>38.700000000000003</v>
      </c>
      <c r="I22" s="661"/>
      <c r="J22" s="660">
        <v>10.8</v>
      </c>
      <c r="K22" s="660">
        <v>12.8</v>
      </c>
      <c r="L22" s="183">
        <f t="shared" si="0"/>
        <v>1.19</v>
      </c>
      <c r="M22" s="287"/>
      <c r="N22" s="1163"/>
      <c r="O22" s="190"/>
    </row>
    <row r="23" spans="1:15" ht="12.75" customHeight="1">
      <c r="A23" s="159"/>
      <c r="B23" s="1158"/>
      <c r="C23" s="182" t="s">
        <v>268</v>
      </c>
      <c r="D23" s="182"/>
      <c r="E23" s="165"/>
      <c r="F23" s="660">
        <v>5.3</v>
      </c>
      <c r="G23" s="661"/>
      <c r="H23" s="660">
        <v>18.5</v>
      </c>
      <c r="I23" s="661"/>
      <c r="J23" s="660">
        <v>4.8</v>
      </c>
      <c r="K23" s="660">
        <v>5.9</v>
      </c>
      <c r="L23" s="183">
        <f t="shared" si="0"/>
        <v>1.23</v>
      </c>
      <c r="M23" s="287"/>
      <c r="N23" s="1163"/>
      <c r="O23" s="159"/>
    </row>
    <row r="24" spans="1:15" ht="12.75" customHeight="1">
      <c r="A24" s="159"/>
      <c r="B24" s="1158"/>
      <c r="C24" s="182" t="s">
        <v>269</v>
      </c>
      <c r="D24" s="182"/>
      <c r="E24" s="165"/>
      <c r="F24" s="660">
        <v>7</v>
      </c>
      <c r="G24" s="661"/>
      <c r="H24" s="660">
        <v>16</v>
      </c>
      <c r="I24" s="661"/>
      <c r="J24" s="660">
        <v>6.6</v>
      </c>
      <c r="K24" s="660">
        <v>7.8</v>
      </c>
      <c r="L24" s="183">
        <f t="shared" si="0"/>
        <v>1.18</v>
      </c>
      <c r="M24" s="287"/>
      <c r="N24" s="1163"/>
      <c r="O24" s="159"/>
    </row>
    <row r="25" spans="1:15" s="195" customFormat="1" ht="12.75" customHeight="1">
      <c r="A25" s="192"/>
      <c r="B25" s="1167"/>
      <c r="C25" s="175" t="s">
        <v>82</v>
      </c>
      <c r="D25" s="175"/>
      <c r="E25" s="193"/>
      <c r="F25" s="663">
        <v>17.600000000000001</v>
      </c>
      <c r="G25" s="664"/>
      <c r="H25" s="663">
        <v>38.6</v>
      </c>
      <c r="I25" s="664"/>
      <c r="J25" s="663">
        <v>17.5</v>
      </c>
      <c r="K25" s="663">
        <v>17.7</v>
      </c>
      <c r="L25" s="194">
        <f t="shared" si="0"/>
        <v>1.01</v>
      </c>
      <c r="M25" s="288"/>
      <c r="N25" s="1168"/>
      <c r="O25" s="192"/>
    </row>
    <row r="26" spans="1:15" s="197" customFormat="1" ht="12.75" customHeight="1">
      <c r="A26" s="196"/>
      <c r="B26" s="1169"/>
      <c r="C26" s="1364" t="s">
        <v>270</v>
      </c>
      <c r="D26" s="1364"/>
      <c r="E26" s="1365"/>
      <c r="F26" s="1366">
        <v>11.9</v>
      </c>
      <c r="G26" s="1367"/>
      <c r="H26" s="1366">
        <v>24.2</v>
      </c>
      <c r="I26" s="1367"/>
      <c r="J26" s="1366">
        <v>11.8</v>
      </c>
      <c r="K26" s="1366">
        <v>12.1</v>
      </c>
      <c r="L26" s="1368">
        <f t="shared" si="0"/>
        <v>1.03</v>
      </c>
      <c r="M26" s="289"/>
      <c r="N26" s="1170"/>
      <c r="O26" s="196"/>
    </row>
    <row r="27" spans="1:15" ht="12.75" customHeight="1">
      <c r="A27" s="159"/>
      <c r="B27" s="1158"/>
      <c r="C27" s="182" t="s">
        <v>271</v>
      </c>
      <c r="D27" s="182"/>
      <c r="E27" s="165"/>
      <c r="F27" s="660">
        <v>12.4</v>
      </c>
      <c r="G27" s="661"/>
      <c r="H27" s="660">
        <v>28.3</v>
      </c>
      <c r="I27" s="661"/>
      <c r="J27" s="660">
        <v>13.7</v>
      </c>
      <c r="K27" s="660">
        <v>11</v>
      </c>
      <c r="L27" s="183">
        <f t="shared" si="0"/>
        <v>0.8</v>
      </c>
      <c r="M27" s="287"/>
      <c r="N27" s="1163"/>
      <c r="O27" s="159"/>
    </row>
    <row r="28" spans="1:15" ht="12.75" customHeight="1">
      <c r="A28" s="159"/>
      <c r="B28" s="1158"/>
      <c r="C28" s="182" t="s">
        <v>272</v>
      </c>
      <c r="D28" s="182"/>
      <c r="E28" s="165"/>
      <c r="F28" s="660">
        <v>7.4</v>
      </c>
      <c r="G28" s="662"/>
      <c r="H28" s="660">
        <v>15</v>
      </c>
      <c r="I28" s="662"/>
      <c r="J28" s="660">
        <v>7.4</v>
      </c>
      <c r="K28" s="660">
        <v>7.5</v>
      </c>
      <c r="L28" s="183">
        <f t="shared" si="0"/>
        <v>1.01</v>
      </c>
      <c r="M28" s="287"/>
      <c r="N28" s="1163"/>
      <c r="O28" s="159"/>
    </row>
    <row r="29" spans="1:15" ht="12.75" customHeight="1">
      <c r="A29" s="159"/>
      <c r="B29" s="1158"/>
      <c r="C29" s="182" t="s">
        <v>512</v>
      </c>
      <c r="D29" s="182"/>
      <c r="E29" s="198"/>
      <c r="F29" s="660">
        <v>11.1</v>
      </c>
      <c r="G29" s="661"/>
      <c r="H29" s="660">
        <v>28.4</v>
      </c>
      <c r="I29" s="661"/>
      <c r="J29" s="660">
        <v>11.3</v>
      </c>
      <c r="K29" s="660">
        <v>10.7</v>
      </c>
      <c r="L29" s="183">
        <f t="shared" si="0"/>
        <v>0.95</v>
      </c>
      <c r="M29" s="287"/>
      <c r="N29" s="1163"/>
      <c r="O29" s="159"/>
    </row>
    <row r="30" spans="1:15" ht="12.75" customHeight="1">
      <c r="A30" s="159"/>
      <c r="B30" s="1158"/>
      <c r="C30" s="182" t="s">
        <v>491</v>
      </c>
      <c r="D30" s="182"/>
      <c r="E30" s="165"/>
      <c r="F30" s="660">
        <v>14.4</v>
      </c>
      <c r="G30" s="662"/>
      <c r="H30" s="660">
        <v>24</v>
      </c>
      <c r="I30" s="662"/>
      <c r="J30" s="660">
        <v>15.8</v>
      </c>
      <c r="K30" s="660">
        <v>12.9</v>
      </c>
      <c r="L30" s="183">
        <f t="shared" si="0"/>
        <v>0.82</v>
      </c>
      <c r="M30" s="287"/>
      <c r="N30" s="1163"/>
      <c r="O30" s="159"/>
    </row>
    <row r="31" spans="1:15" ht="12.75" customHeight="1">
      <c r="A31" s="159"/>
      <c r="B31" s="1158"/>
      <c r="C31" s="182" t="s">
        <v>398</v>
      </c>
      <c r="D31" s="182"/>
      <c r="E31" s="165"/>
      <c r="F31" s="660">
        <v>13.3</v>
      </c>
      <c r="G31" s="662"/>
      <c r="H31" s="660">
        <v>25.7</v>
      </c>
      <c r="I31" s="662"/>
      <c r="J31" s="660">
        <v>14.9</v>
      </c>
      <c r="K31" s="660">
        <v>11.7</v>
      </c>
      <c r="L31" s="183">
        <f t="shared" si="0"/>
        <v>0.79</v>
      </c>
      <c r="M31" s="287"/>
      <c r="N31" s="1163"/>
      <c r="O31" s="159"/>
    </row>
    <row r="32" spans="1:15" s="201" customFormat="1" ht="12.75" customHeight="1">
      <c r="A32" s="199"/>
      <c r="B32" s="1158"/>
      <c r="C32" s="182" t="s">
        <v>273</v>
      </c>
      <c r="D32" s="182"/>
      <c r="E32" s="186"/>
      <c r="F32" s="660">
        <v>10.6</v>
      </c>
      <c r="G32" s="661"/>
      <c r="H32" s="660">
        <v>28.1</v>
      </c>
      <c r="I32" s="661"/>
      <c r="J32" s="660">
        <v>9.9</v>
      </c>
      <c r="K32" s="660">
        <v>11.4</v>
      </c>
      <c r="L32" s="183">
        <f t="shared" si="0"/>
        <v>1.1499999999999999</v>
      </c>
      <c r="M32" s="287"/>
      <c r="N32" s="1171"/>
      <c r="O32" s="199"/>
    </row>
    <row r="33" spans="1:15" ht="12.75" customHeight="1">
      <c r="A33" s="159"/>
      <c r="B33" s="1158"/>
      <c r="C33" s="182" t="s">
        <v>403</v>
      </c>
      <c r="D33" s="182"/>
      <c r="E33" s="165"/>
      <c r="F33" s="660">
        <v>7.7</v>
      </c>
      <c r="G33" s="662"/>
      <c r="H33" s="660">
        <v>20.7</v>
      </c>
      <c r="I33" s="662"/>
      <c r="J33" s="660">
        <v>8.1</v>
      </c>
      <c r="K33" s="660">
        <v>7.3</v>
      </c>
      <c r="L33" s="183">
        <f t="shared" si="0"/>
        <v>0.9</v>
      </c>
      <c r="M33" s="287"/>
      <c r="N33" s="1163"/>
      <c r="O33" s="159"/>
    </row>
    <row r="34" spans="1:15" ht="12.75" customHeight="1">
      <c r="A34" s="159"/>
      <c r="B34" s="1158"/>
      <c r="C34" s="182" t="s">
        <v>274</v>
      </c>
      <c r="D34" s="182"/>
      <c r="E34" s="165"/>
      <c r="F34" s="660">
        <v>7</v>
      </c>
      <c r="G34" s="661"/>
      <c r="H34" s="660">
        <v>18.3</v>
      </c>
      <c r="I34" s="661"/>
      <c r="J34" s="660">
        <v>6.1</v>
      </c>
      <c r="K34" s="660">
        <v>8.1</v>
      </c>
      <c r="L34" s="183">
        <f t="shared" si="0"/>
        <v>1.33</v>
      </c>
      <c r="M34" s="287"/>
      <c r="N34" s="1163"/>
      <c r="O34" s="159"/>
    </row>
    <row r="35" spans="1:15" s="189" customFormat="1" ht="12.75" customHeight="1">
      <c r="A35" s="188"/>
      <c r="B35" s="1158"/>
      <c r="C35" s="182" t="s">
        <v>492</v>
      </c>
      <c r="D35" s="182"/>
      <c r="E35" s="176"/>
      <c r="F35" s="660">
        <v>6.6</v>
      </c>
      <c r="G35" s="661"/>
      <c r="H35" s="660">
        <v>22.4</v>
      </c>
      <c r="I35" s="662"/>
      <c r="J35" s="660">
        <v>6.9</v>
      </c>
      <c r="K35" s="660">
        <v>6.2</v>
      </c>
      <c r="L35" s="183">
        <f t="shared" si="0"/>
        <v>0.9</v>
      </c>
      <c r="M35" s="288"/>
      <c r="N35" s="1165"/>
      <c r="O35" s="188"/>
    </row>
    <row r="36" spans="1:15" ht="12.75" customHeight="1">
      <c r="A36" s="159"/>
      <c r="B36" s="1158"/>
      <c r="C36" s="182" t="s">
        <v>275</v>
      </c>
      <c r="D36" s="182"/>
      <c r="E36" s="165"/>
      <c r="F36" s="660">
        <v>8</v>
      </c>
      <c r="G36" s="661"/>
      <c r="H36" s="660">
        <v>23.5</v>
      </c>
      <c r="I36" s="661"/>
      <c r="J36" s="660">
        <v>8.3000000000000007</v>
      </c>
      <c r="K36" s="660">
        <v>7.6</v>
      </c>
      <c r="L36" s="183">
        <f t="shared" si="0"/>
        <v>0.92</v>
      </c>
      <c r="M36" s="287"/>
      <c r="N36" s="1163"/>
      <c r="O36" s="159"/>
    </row>
    <row r="37" spans="1:15" s="197" customFormat="1" ht="12.75" customHeight="1">
      <c r="A37" s="196"/>
      <c r="B37" s="1169"/>
      <c r="C37" s="1364" t="s">
        <v>276</v>
      </c>
      <c r="D37" s="1364"/>
      <c r="E37" s="1365"/>
      <c r="F37" s="1366">
        <v>10.8</v>
      </c>
      <c r="G37" s="1367"/>
      <c r="H37" s="1366">
        <v>23.6</v>
      </c>
      <c r="I37" s="1367"/>
      <c r="J37" s="1366">
        <v>10.8</v>
      </c>
      <c r="K37" s="1366">
        <v>10.9</v>
      </c>
      <c r="L37" s="1368">
        <f t="shared" si="0"/>
        <v>1.01</v>
      </c>
      <c r="M37" s="289"/>
      <c r="N37" s="1170"/>
      <c r="O37" s="196"/>
    </row>
    <row r="38" spans="1:15" ht="12.75" customHeight="1">
      <c r="A38" s="159"/>
      <c r="B38" s="1158"/>
      <c r="C38" s="182" t="s">
        <v>277</v>
      </c>
      <c r="D38" s="182"/>
      <c r="E38" s="165"/>
      <c r="F38" s="660">
        <v>7.9</v>
      </c>
      <c r="G38" s="661"/>
      <c r="H38" s="660">
        <v>16.8</v>
      </c>
      <c r="I38" s="661"/>
      <c r="J38" s="660">
        <v>8</v>
      </c>
      <c r="K38" s="660">
        <v>7.8</v>
      </c>
      <c r="L38" s="183">
        <f t="shared" si="0"/>
        <v>0.98</v>
      </c>
      <c r="M38" s="287"/>
      <c r="N38" s="1163"/>
      <c r="O38" s="159"/>
    </row>
    <row r="39" spans="1:15" ht="12" customHeight="1">
      <c r="A39" s="159"/>
      <c r="B39" s="1158"/>
      <c r="C39" s="182" t="s">
        <v>513</v>
      </c>
      <c r="D39" s="182"/>
      <c r="E39" s="165"/>
      <c r="F39" s="660">
        <v>4.2</v>
      </c>
      <c r="G39" s="662"/>
      <c r="H39" s="660">
        <v>7.1</v>
      </c>
      <c r="I39" s="662"/>
      <c r="J39" s="660">
        <v>4.5</v>
      </c>
      <c r="K39" s="660">
        <v>3.9</v>
      </c>
      <c r="L39" s="183">
        <f t="shared" si="0"/>
        <v>0.87</v>
      </c>
      <c r="M39" s="287"/>
      <c r="N39" s="1163"/>
      <c r="O39" s="159"/>
    </row>
    <row r="40" spans="1:15" s="209" customFormat="1" ht="22.5" customHeight="1">
      <c r="A40" s="202"/>
      <c r="B40" s="1158"/>
      <c r="C40" s="203"/>
      <c r="D40" s="204"/>
      <c r="E40" s="205"/>
      <c r="F40" s="206"/>
      <c r="G40" s="206"/>
      <c r="H40" s="206"/>
      <c r="I40" s="206"/>
      <c r="J40" s="207"/>
      <c r="K40" s="207"/>
      <c r="L40" s="207"/>
      <c r="M40" s="207"/>
      <c r="N40" s="1172"/>
      <c r="O40" s="208"/>
    </row>
    <row r="41" spans="1:15" ht="22.5" customHeight="1">
      <c r="A41" s="159"/>
      <c r="B41" s="1158"/>
      <c r="C41" s="182"/>
      <c r="D41" s="182"/>
      <c r="E41" s="165"/>
      <c r="F41" s="178"/>
      <c r="G41" s="1671"/>
      <c r="H41" s="1671"/>
      <c r="I41" s="1671"/>
      <c r="J41" s="1671"/>
      <c r="K41" s="1671"/>
      <c r="L41" s="1671"/>
      <c r="M41" s="1671"/>
      <c r="N41" s="1173"/>
      <c r="O41" s="157"/>
    </row>
    <row r="42" spans="1:15" ht="17.25" customHeight="1">
      <c r="A42" s="159"/>
      <c r="B42" s="1158"/>
      <c r="C42" s="182"/>
      <c r="D42" s="182"/>
      <c r="E42" s="165"/>
      <c r="F42" s="178"/>
      <c r="G42" s="1671"/>
      <c r="H42" s="1671"/>
      <c r="I42" s="1671"/>
      <c r="J42" s="1671"/>
      <c r="K42" s="1671"/>
      <c r="L42" s="1671"/>
      <c r="M42" s="1671"/>
      <c r="N42" s="1173"/>
      <c r="O42" s="157"/>
    </row>
    <row r="43" spans="1:15" ht="9" customHeight="1">
      <c r="A43" s="159"/>
      <c r="B43" s="1158"/>
      <c r="C43" s="182"/>
      <c r="D43" s="182"/>
      <c r="E43" s="165"/>
      <c r="F43" s="178"/>
      <c r="G43" s="1671"/>
      <c r="H43" s="1671"/>
      <c r="I43" s="1671"/>
      <c r="J43" s="1671"/>
      <c r="K43" s="1671"/>
      <c r="L43" s="1671"/>
      <c r="M43" s="1671"/>
      <c r="N43" s="1173"/>
      <c r="O43" s="157"/>
    </row>
    <row r="44" spans="1:15" ht="17.25" customHeight="1">
      <c r="A44" s="159"/>
      <c r="B44" s="1158"/>
      <c r="C44" s="182"/>
      <c r="D44" s="182"/>
      <c r="E44" s="210"/>
      <c r="F44" s="178"/>
      <c r="G44" s="1671"/>
      <c r="H44" s="1671"/>
      <c r="I44" s="1671"/>
      <c r="J44" s="1671"/>
      <c r="K44" s="1671"/>
      <c r="L44" s="1671"/>
      <c r="M44" s="1671"/>
      <c r="N44" s="1173"/>
      <c r="O44" s="157"/>
    </row>
    <row r="45" spans="1:15" ht="17.25" customHeight="1">
      <c r="A45" s="159"/>
      <c r="B45" s="1158"/>
      <c r="C45" s="182"/>
      <c r="D45" s="182"/>
      <c r="E45" s="165"/>
      <c r="F45" s="178"/>
      <c r="G45" s="1671"/>
      <c r="H45" s="1671"/>
      <c r="I45" s="1671"/>
      <c r="J45" s="1671"/>
      <c r="K45" s="1671"/>
      <c r="L45" s="1671"/>
      <c r="M45" s="1671"/>
      <c r="N45" s="1173"/>
      <c r="O45" s="157"/>
    </row>
    <row r="46" spans="1:15" ht="17.25" customHeight="1">
      <c r="A46" s="159"/>
      <c r="B46" s="1158"/>
      <c r="C46" s="182"/>
      <c r="D46" s="182"/>
      <c r="E46" s="165"/>
      <c r="F46" s="178"/>
      <c r="G46" s="1671"/>
      <c r="H46" s="1671"/>
      <c r="I46" s="1671"/>
      <c r="J46" s="1671"/>
      <c r="K46" s="1671"/>
      <c r="L46" s="1671"/>
      <c r="M46" s="1671"/>
      <c r="N46" s="1173"/>
      <c r="O46" s="157"/>
    </row>
    <row r="47" spans="1:15" ht="17.25" customHeight="1">
      <c r="A47" s="159"/>
      <c r="B47" s="1158"/>
      <c r="C47" s="182"/>
      <c r="D47" s="182"/>
      <c r="E47" s="165"/>
      <c r="F47" s="178"/>
      <c r="G47" s="1671"/>
      <c r="H47" s="1671"/>
      <c r="I47" s="1671"/>
      <c r="J47" s="1671"/>
      <c r="K47" s="1671"/>
      <c r="L47" s="1671"/>
      <c r="M47" s="1671"/>
      <c r="N47" s="1173"/>
      <c r="O47" s="157"/>
    </row>
    <row r="48" spans="1:15" ht="17.25" customHeight="1">
      <c r="A48" s="159"/>
      <c r="B48" s="1158"/>
      <c r="C48" s="182"/>
      <c r="D48" s="182"/>
      <c r="E48" s="165"/>
      <c r="F48" s="178"/>
      <c r="G48" s="1671"/>
      <c r="H48" s="1671"/>
      <c r="I48" s="1671"/>
      <c r="J48" s="1671"/>
      <c r="K48" s="1671"/>
      <c r="L48" s="1671"/>
      <c r="M48" s="1671"/>
      <c r="N48" s="1173"/>
      <c r="O48" s="157"/>
    </row>
    <row r="49" spans="1:15" ht="17.25" customHeight="1">
      <c r="A49" s="159"/>
      <c r="B49" s="1158"/>
      <c r="C49" s="182"/>
      <c r="D49" s="182"/>
      <c r="E49" s="165"/>
      <c r="F49" s="178"/>
      <c r="G49" s="1671"/>
      <c r="H49" s="1671"/>
      <c r="I49" s="1671"/>
      <c r="J49" s="1671"/>
      <c r="K49" s="1671"/>
      <c r="L49" s="1671"/>
      <c r="M49" s="1671"/>
      <c r="N49" s="1173"/>
      <c r="O49" s="157"/>
    </row>
    <row r="50" spans="1:15" ht="17.25" customHeight="1">
      <c r="A50" s="159"/>
      <c r="B50" s="1158"/>
      <c r="C50" s="182"/>
      <c r="D50" s="182"/>
      <c r="E50" s="165"/>
      <c r="F50" s="178"/>
      <c r="G50" s="1671"/>
      <c r="H50" s="1671"/>
      <c r="I50" s="1671"/>
      <c r="J50" s="1671"/>
      <c r="K50" s="1671"/>
      <c r="L50" s="1671"/>
      <c r="M50" s="1671"/>
      <c r="N50" s="1173"/>
      <c r="O50" s="157"/>
    </row>
    <row r="51" spans="1:15" ht="17.25" customHeight="1">
      <c r="A51" s="159"/>
      <c r="B51" s="1158"/>
      <c r="C51" s="182"/>
      <c r="D51" s="182"/>
      <c r="E51" s="165"/>
      <c r="F51" s="178"/>
      <c r="G51" s="1671"/>
      <c r="H51" s="1671"/>
      <c r="I51" s="1671"/>
      <c r="J51" s="1671"/>
      <c r="K51" s="1671"/>
      <c r="L51" s="1671"/>
      <c r="M51" s="1671"/>
      <c r="N51" s="1173"/>
      <c r="O51" s="157"/>
    </row>
    <row r="52" spans="1:15" ht="17.25" customHeight="1">
      <c r="A52" s="159"/>
      <c r="B52" s="1158"/>
      <c r="C52" s="182"/>
      <c r="D52" s="182"/>
      <c r="E52" s="165"/>
      <c r="F52" s="178"/>
      <c r="G52" s="1671"/>
      <c r="H52" s="1671"/>
      <c r="I52" s="1671"/>
      <c r="J52" s="1671"/>
      <c r="K52" s="1671"/>
      <c r="L52" s="1671"/>
      <c r="M52" s="1671"/>
      <c r="N52" s="1173"/>
      <c r="O52" s="157"/>
    </row>
    <row r="53" spans="1:15" s="201" customFormat="1" ht="17.25" customHeight="1">
      <c r="A53" s="199"/>
      <c r="B53" s="1158"/>
      <c r="C53" s="182"/>
      <c r="D53" s="182"/>
      <c r="E53" s="211"/>
      <c r="F53" s="178"/>
      <c r="G53" s="1674"/>
      <c r="H53" s="1674"/>
      <c r="I53" s="1674"/>
      <c r="J53" s="1674"/>
      <c r="K53" s="1674"/>
      <c r="L53" s="1671"/>
      <c r="M53" s="1671"/>
      <c r="N53" s="1174"/>
      <c r="O53" s="200"/>
    </row>
    <row r="54" spans="1:15" ht="17.25" customHeight="1">
      <c r="A54" s="159"/>
      <c r="B54" s="1158"/>
      <c r="C54" s="182"/>
      <c r="D54" s="182"/>
      <c r="E54" s="165"/>
      <c r="F54" s="178"/>
      <c r="G54" s="1671"/>
      <c r="H54" s="1671"/>
      <c r="I54" s="1671"/>
      <c r="J54" s="1671"/>
      <c r="K54" s="1671"/>
      <c r="L54" s="1671"/>
      <c r="M54" s="1671"/>
      <c r="N54" s="1173"/>
      <c r="O54" s="157"/>
    </row>
    <row r="55" spans="1:15" ht="17.25" customHeight="1">
      <c r="A55" s="159"/>
      <c r="B55" s="1158"/>
      <c r="C55" s="182"/>
      <c r="D55" s="182"/>
      <c r="E55" s="165"/>
      <c r="F55" s="178"/>
      <c r="G55" s="1674"/>
      <c r="H55" s="1674"/>
      <c r="I55" s="1674"/>
      <c r="J55" s="1674"/>
      <c r="K55" s="1674"/>
      <c r="L55" s="1671"/>
      <c r="M55" s="1671"/>
      <c r="N55" s="1173"/>
      <c r="O55" s="157"/>
    </row>
    <row r="56" spans="1:15" ht="5.25" customHeight="1">
      <c r="A56" s="159"/>
      <c r="B56" s="1158"/>
      <c r="C56" s="182"/>
      <c r="D56" s="182"/>
      <c r="E56" s="165"/>
      <c r="F56" s="178"/>
      <c r="G56" s="1674"/>
      <c r="H56" s="1674"/>
      <c r="I56" s="1674"/>
      <c r="J56" s="1674"/>
      <c r="K56" s="1674"/>
      <c r="L56" s="1671"/>
      <c r="M56" s="1671"/>
      <c r="N56" s="1173"/>
      <c r="O56" s="157"/>
    </row>
    <row r="57" spans="1:15" ht="22.5" customHeight="1">
      <c r="A57" s="159"/>
      <c r="B57" s="1158"/>
      <c r="C57" s="182"/>
      <c r="D57" s="182"/>
      <c r="E57" s="165"/>
      <c r="F57" s="178"/>
      <c r="G57" s="1671"/>
      <c r="H57" s="1671"/>
      <c r="I57" s="1671"/>
      <c r="J57" s="1671"/>
      <c r="K57" s="1671"/>
      <c r="L57" s="1671"/>
      <c r="M57" s="1671"/>
      <c r="N57" s="1173"/>
      <c r="O57" s="157"/>
    </row>
    <row r="58" spans="1:15" ht="19.5" customHeight="1">
      <c r="A58" s="159"/>
      <c r="B58" s="1158"/>
      <c r="C58" s="1678" t="s">
        <v>514</v>
      </c>
      <c r="D58" s="1679"/>
      <c r="E58" s="1679"/>
      <c r="F58" s="1679"/>
      <c r="G58" s="1679"/>
      <c r="H58" s="1679"/>
      <c r="I58" s="1679"/>
      <c r="J58" s="1679"/>
      <c r="K58" s="1679"/>
      <c r="L58" s="1679"/>
      <c r="M58" s="1679"/>
      <c r="N58" s="1680"/>
      <c r="O58" s="157"/>
    </row>
    <row r="59" spans="1:15" ht="21" customHeight="1">
      <c r="A59" s="159"/>
      <c r="B59" s="1158"/>
      <c r="C59" s="1679" t="s">
        <v>515</v>
      </c>
      <c r="D59" s="1679"/>
      <c r="E59" s="1679"/>
      <c r="F59" s="1679"/>
      <c r="G59" s="1679"/>
      <c r="H59" s="1679"/>
      <c r="I59" s="1679"/>
      <c r="J59" s="1679"/>
      <c r="K59" s="1679"/>
      <c r="L59" s="1679"/>
      <c r="M59" s="1679"/>
      <c r="N59" s="1175"/>
      <c r="O59" s="157"/>
    </row>
    <row r="60" spans="1:15" ht="13.5" customHeight="1">
      <c r="A60" s="159"/>
      <c r="B60" s="1158"/>
      <c r="C60" s="1675"/>
      <c r="D60" s="1676"/>
      <c r="E60" s="1676"/>
      <c r="F60" s="1676"/>
      <c r="G60" s="212"/>
      <c r="H60" s="212"/>
      <c r="I60" s="213"/>
      <c r="J60" s="213"/>
      <c r="K60" s="213"/>
      <c r="L60" s="1677" t="s">
        <v>516</v>
      </c>
      <c r="M60" s="1677"/>
      <c r="N60" s="1176">
        <v>21</v>
      </c>
      <c r="O60" s="157"/>
    </row>
    <row r="64" spans="1:15" ht="8.25" customHeight="1"/>
    <row r="66" spans="14:14" ht="9" customHeight="1"/>
    <row r="67" spans="14:14" ht="8.25" customHeight="1">
      <c r="N67" s="214"/>
    </row>
    <row r="68" spans="14:14" ht="9.75" customHeight="1"/>
    <row r="71" spans="14:14" ht="4.5" customHeight="1"/>
  </sheetData>
  <mergeCells count="40">
    <mergeCell ref="C60:F60"/>
    <mergeCell ref="L60:M60"/>
    <mergeCell ref="G56:K56"/>
    <mergeCell ref="L56:M56"/>
    <mergeCell ref="G57:K57"/>
    <mergeCell ref="L57:M57"/>
    <mergeCell ref="C58:N58"/>
    <mergeCell ref="C59:M59"/>
    <mergeCell ref="G53:K53"/>
    <mergeCell ref="L53:M53"/>
    <mergeCell ref="G54:K54"/>
    <mergeCell ref="L54:M54"/>
    <mergeCell ref="G55:K55"/>
    <mergeCell ref="L55:M55"/>
    <mergeCell ref="G50:K50"/>
    <mergeCell ref="L50:M50"/>
    <mergeCell ref="G51:K51"/>
    <mergeCell ref="L51:M51"/>
    <mergeCell ref="G52:K52"/>
    <mergeCell ref="L52:M52"/>
    <mergeCell ref="G47:K47"/>
    <mergeCell ref="L47:M47"/>
    <mergeCell ref="G48:K48"/>
    <mergeCell ref="L48:M48"/>
    <mergeCell ref="G49:K49"/>
    <mergeCell ref="L49:M49"/>
    <mergeCell ref="G44:K44"/>
    <mergeCell ref="L44:M44"/>
    <mergeCell ref="G45:K45"/>
    <mergeCell ref="L45:M45"/>
    <mergeCell ref="G46:K46"/>
    <mergeCell ref="L46:M46"/>
    <mergeCell ref="C4:M4"/>
    <mergeCell ref="G43:K43"/>
    <mergeCell ref="L43:M43"/>
    <mergeCell ref="C7:D7"/>
    <mergeCell ref="G41:K41"/>
    <mergeCell ref="L41:M41"/>
    <mergeCell ref="G42:K42"/>
    <mergeCell ref="L42:M42"/>
  </mergeCells>
  <printOptions horizontalCentered="1"/>
  <pageMargins left="0" right="0" top="0.19685039370078741" bottom="0.19685039370078741"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Folha8" enableFormatConditionsCalculation="0">
    <tabColor theme="9"/>
  </sheetPr>
  <dimension ref="A1:R68"/>
  <sheetViews>
    <sheetView showRuler="0" workbookViewId="0"/>
  </sheetViews>
  <sheetFormatPr defaultRowHeight="12.75"/>
  <cols>
    <col min="1" max="1" width="1" customWidth="1"/>
    <col min="2" max="2" width="2.5703125" customWidth="1"/>
    <col min="3" max="3" width="3" customWidth="1"/>
    <col min="4" max="4" width="16.7109375" customWidth="1"/>
    <col min="5" max="5" width="0.5703125" customWidth="1"/>
    <col min="6" max="6" width="13" customWidth="1"/>
    <col min="7" max="7" width="5.140625" customWidth="1"/>
    <col min="8" max="8" width="2.5703125" customWidth="1"/>
    <col min="9" max="9" width="15.28515625" customWidth="1"/>
    <col min="10" max="10" width="5.28515625" customWidth="1"/>
    <col min="11" max="11" width="10.140625" customWidth="1"/>
    <col min="12" max="12" width="22" customWidth="1"/>
    <col min="13" max="13" width="2.7109375" customWidth="1"/>
    <col min="14" max="14" width="2.42578125" customWidth="1"/>
    <col min="15" max="15" width="1" customWidth="1"/>
    <col min="17" max="17" width="13" customWidth="1"/>
  </cols>
  <sheetData>
    <row r="1" spans="1:17" ht="13.5" customHeight="1">
      <c r="A1" s="4"/>
      <c r="B1" s="823"/>
      <c r="C1" s="823"/>
      <c r="D1" s="823"/>
      <c r="E1" s="821"/>
      <c r="F1" s="1398" t="s">
        <v>44</v>
      </c>
      <c r="G1" s="1398"/>
      <c r="H1" s="1398"/>
      <c r="I1" s="8"/>
      <c r="J1" s="8"/>
      <c r="K1" s="8"/>
      <c r="L1" s="8"/>
      <c r="M1" s="8"/>
      <c r="N1" s="8"/>
      <c r="O1" s="8"/>
    </row>
    <row r="2" spans="1:17" ht="13.5" customHeight="1">
      <c r="A2" s="4"/>
      <c r="B2" s="848"/>
      <c r="C2" s="1394"/>
      <c r="D2" s="1394"/>
      <c r="E2" s="1394"/>
      <c r="F2" s="1394"/>
      <c r="G2" s="1394"/>
      <c r="H2" s="8"/>
      <c r="I2" s="8"/>
      <c r="J2" s="8"/>
      <c r="K2" s="8"/>
      <c r="L2" s="8"/>
      <c r="M2" s="8"/>
      <c r="N2" s="8"/>
      <c r="O2" s="8"/>
    </row>
    <row r="3" spans="1:17">
      <c r="A3" s="4"/>
      <c r="B3" s="849"/>
      <c r="C3" s="1394"/>
      <c r="D3" s="1394"/>
      <c r="E3" s="1394"/>
      <c r="F3" s="1394"/>
      <c r="G3" s="1394"/>
      <c r="H3" s="1"/>
      <c r="I3" s="8"/>
      <c r="J3" s="8"/>
      <c r="K3" s="8"/>
      <c r="L3" s="8"/>
      <c r="M3" s="8"/>
      <c r="N3" s="8"/>
      <c r="O3" s="4"/>
    </row>
    <row r="4" spans="1:17" ht="12.75" customHeight="1">
      <c r="A4" s="4"/>
      <c r="B4" s="851"/>
      <c r="C4" s="1396" t="s">
        <v>53</v>
      </c>
      <c r="D4" s="1397"/>
      <c r="E4" s="1397"/>
      <c r="F4" s="1397"/>
      <c r="G4" s="1397"/>
      <c r="H4" s="1397"/>
      <c r="I4" s="8"/>
      <c r="J4" s="8"/>
      <c r="K4" s="8"/>
      <c r="L4" s="8"/>
      <c r="M4" s="24"/>
      <c r="N4" s="8"/>
      <c r="O4" s="4"/>
    </row>
    <row r="5" spans="1:17" s="12" customFormat="1" ht="16.5" customHeight="1">
      <c r="A5" s="11"/>
      <c r="B5" s="850"/>
      <c r="C5" s="1397"/>
      <c r="D5" s="1397"/>
      <c r="E5" s="1397"/>
      <c r="F5" s="1397"/>
      <c r="G5" s="1397"/>
      <c r="H5" s="1397"/>
      <c r="I5" s="8"/>
      <c r="J5" s="8"/>
      <c r="K5" s="8"/>
      <c r="L5" s="8"/>
      <c r="M5" s="24"/>
      <c r="N5" s="8"/>
      <c r="O5" s="11"/>
    </row>
    <row r="6" spans="1:17" ht="11.25" customHeight="1">
      <c r="A6" s="4"/>
      <c r="B6" s="851"/>
      <c r="C6" s="1397"/>
      <c r="D6" s="1397"/>
      <c r="E6" s="1397"/>
      <c r="F6" s="1397"/>
      <c r="G6" s="1397"/>
      <c r="H6" s="1397"/>
      <c r="I6" s="8"/>
      <c r="J6" s="8"/>
      <c r="K6" s="8"/>
      <c r="L6" s="8"/>
      <c r="M6" s="24"/>
      <c r="N6" s="8"/>
      <c r="O6" s="4"/>
    </row>
    <row r="7" spans="1:17" ht="11.25" customHeight="1">
      <c r="A7" s="4"/>
      <c r="B7" s="851"/>
      <c r="C7" s="1397"/>
      <c r="D7" s="1397"/>
      <c r="E7" s="1397"/>
      <c r="F7" s="1397"/>
      <c r="G7" s="1397"/>
      <c r="H7" s="1397"/>
      <c r="I7" s="8"/>
      <c r="J7" s="8"/>
      <c r="K7" s="8"/>
      <c r="L7" s="8"/>
      <c r="M7" s="24"/>
      <c r="N7" s="8"/>
      <c r="O7" s="4"/>
    </row>
    <row r="8" spans="1:17" ht="117" customHeight="1">
      <c r="A8" s="4"/>
      <c r="B8" s="851"/>
      <c r="C8" s="1397"/>
      <c r="D8" s="1397"/>
      <c r="E8" s="1397"/>
      <c r="F8" s="1397"/>
      <c r="G8" s="1397"/>
      <c r="H8" s="1397"/>
      <c r="I8" s="8"/>
      <c r="J8" s="8"/>
      <c r="K8" s="8"/>
      <c r="L8" s="8"/>
      <c r="M8" s="24"/>
      <c r="N8" s="8"/>
      <c r="O8" s="4"/>
    </row>
    <row r="9" spans="1:17" ht="10.5" customHeight="1">
      <c r="A9" s="4"/>
      <c r="B9" s="851"/>
      <c r="C9" s="1397"/>
      <c r="D9" s="1397"/>
      <c r="E9" s="1397"/>
      <c r="F9" s="1397"/>
      <c r="G9" s="1397"/>
      <c r="H9" s="1397"/>
      <c r="I9" s="8"/>
      <c r="J9" s="8"/>
      <c r="K9" s="8"/>
      <c r="L9" s="8"/>
      <c r="M9" s="24"/>
      <c r="N9" s="5"/>
      <c r="O9" s="4"/>
    </row>
    <row r="10" spans="1:17" ht="11.25" customHeight="1">
      <c r="A10" s="4"/>
      <c r="B10" s="851"/>
      <c r="C10" s="1397"/>
      <c r="D10" s="1397"/>
      <c r="E10" s="1397"/>
      <c r="F10" s="1397"/>
      <c r="G10" s="1397"/>
      <c r="H10" s="1397"/>
      <c r="I10" s="8"/>
      <c r="J10" s="8"/>
      <c r="K10" s="8"/>
      <c r="L10" s="8"/>
      <c r="M10" s="24"/>
      <c r="N10" s="5"/>
      <c r="O10" s="4"/>
      <c r="Q10" s="7"/>
    </row>
    <row r="11" spans="1:17" ht="3.75" customHeight="1">
      <c r="A11" s="4"/>
      <c r="B11" s="851"/>
      <c r="C11" s="1397"/>
      <c r="D11" s="1397"/>
      <c r="E11" s="1397"/>
      <c r="F11" s="1397"/>
      <c r="G11" s="1397"/>
      <c r="H11" s="1397"/>
      <c r="I11" s="8"/>
      <c r="J11" s="8"/>
      <c r="K11" s="8"/>
      <c r="L11" s="8"/>
      <c r="M11" s="24"/>
      <c r="N11" s="5"/>
      <c r="O11" s="4"/>
    </row>
    <row r="12" spans="1:17" ht="11.25" customHeight="1">
      <c r="A12" s="4"/>
      <c r="B12" s="851"/>
      <c r="C12" s="1397"/>
      <c r="D12" s="1397"/>
      <c r="E12" s="1397"/>
      <c r="F12" s="1397"/>
      <c r="G12" s="1397"/>
      <c r="H12" s="1397"/>
      <c r="I12" s="8"/>
      <c r="J12" s="8"/>
      <c r="K12" s="8"/>
      <c r="L12" s="8"/>
      <c r="M12" s="24"/>
      <c r="N12" s="5"/>
      <c r="O12" s="4"/>
    </row>
    <row r="13" spans="1:17" ht="11.25" customHeight="1">
      <c r="A13" s="4"/>
      <c r="B13" s="851"/>
      <c r="C13" s="1397"/>
      <c r="D13" s="1397"/>
      <c r="E13" s="1397"/>
      <c r="F13" s="1397"/>
      <c r="G13" s="1397"/>
      <c r="H13" s="1397"/>
      <c r="I13" s="8"/>
      <c r="J13" s="8"/>
      <c r="K13" s="8"/>
      <c r="L13" s="8"/>
      <c r="M13" s="24"/>
      <c r="N13" s="5"/>
      <c r="O13" s="4"/>
    </row>
    <row r="14" spans="1:17" ht="15.75" customHeight="1">
      <c r="A14" s="4"/>
      <c r="B14" s="851"/>
      <c r="C14" s="1397"/>
      <c r="D14" s="1397"/>
      <c r="E14" s="1397"/>
      <c r="F14" s="1397"/>
      <c r="G14" s="1397"/>
      <c r="H14" s="1397"/>
      <c r="I14" s="8"/>
      <c r="J14" s="8"/>
      <c r="K14" s="8"/>
      <c r="L14" s="8"/>
      <c r="M14" s="24"/>
      <c r="N14" s="5"/>
      <c r="O14" s="4"/>
    </row>
    <row r="15" spans="1:17" ht="22.5" customHeight="1">
      <c r="A15" s="4"/>
      <c r="B15" s="851"/>
      <c r="C15" s="1397"/>
      <c r="D15" s="1397"/>
      <c r="E15" s="1397"/>
      <c r="F15" s="1397"/>
      <c r="G15" s="1397"/>
      <c r="H15" s="1397"/>
      <c r="I15" s="8"/>
      <c r="J15" s="8"/>
      <c r="K15" s="8"/>
      <c r="L15" s="8"/>
      <c r="M15" s="24"/>
      <c r="N15" s="5"/>
      <c r="O15" s="4"/>
    </row>
    <row r="16" spans="1:17" ht="11.25" customHeight="1">
      <c r="A16" s="4"/>
      <c r="B16" s="851"/>
      <c r="C16" s="1397"/>
      <c r="D16" s="1397"/>
      <c r="E16" s="1397"/>
      <c r="F16" s="1397"/>
      <c r="G16" s="1397"/>
      <c r="H16" s="1397"/>
      <c r="I16" s="8"/>
      <c r="J16" s="8"/>
      <c r="K16" s="8"/>
      <c r="L16" s="8"/>
      <c r="M16" s="24"/>
      <c r="N16" s="5"/>
      <c r="O16" s="4"/>
    </row>
    <row r="17" spans="1:18" ht="11.25" customHeight="1">
      <c r="A17" s="4"/>
      <c r="B17" s="851"/>
      <c r="C17" s="1397"/>
      <c r="D17" s="1397"/>
      <c r="E17" s="1397"/>
      <c r="F17" s="1397"/>
      <c r="G17" s="1397"/>
      <c r="H17" s="1397"/>
      <c r="I17" s="8"/>
      <c r="J17" s="8"/>
      <c r="K17" s="8"/>
      <c r="L17" s="8"/>
      <c r="M17" s="24"/>
      <c r="N17" s="5"/>
      <c r="O17" s="4"/>
    </row>
    <row r="18" spans="1:18" ht="11.25" customHeight="1">
      <c r="A18" s="4"/>
      <c r="B18" s="851"/>
      <c r="C18" s="1397"/>
      <c r="D18" s="1397"/>
      <c r="E18" s="1397"/>
      <c r="F18" s="1397"/>
      <c r="G18" s="1397"/>
      <c r="H18" s="1397"/>
      <c r="I18" s="10"/>
      <c r="J18" s="10"/>
      <c r="K18" s="10"/>
      <c r="L18" s="10"/>
      <c r="M18" s="10"/>
      <c r="N18" s="5"/>
      <c r="O18" s="4"/>
    </row>
    <row r="19" spans="1:18" ht="11.25" customHeight="1">
      <c r="A19" s="4"/>
      <c r="B19" s="851"/>
      <c r="C19" s="1397"/>
      <c r="D19" s="1397"/>
      <c r="E19" s="1397"/>
      <c r="F19" s="1397"/>
      <c r="G19" s="1397"/>
      <c r="H19" s="1397"/>
      <c r="I19" s="25"/>
      <c r="J19" s="25"/>
      <c r="K19" s="25"/>
      <c r="L19" s="25"/>
      <c r="M19" s="25"/>
      <c r="N19" s="5"/>
      <c r="O19" s="4"/>
    </row>
    <row r="20" spans="1:18" ht="11.25" customHeight="1">
      <c r="A20" s="4"/>
      <c r="B20" s="851"/>
      <c r="C20" s="1397"/>
      <c r="D20" s="1397"/>
      <c r="E20" s="1397"/>
      <c r="F20" s="1397"/>
      <c r="G20" s="1397"/>
      <c r="H20" s="1397"/>
      <c r="I20" s="16"/>
      <c r="J20" s="16"/>
      <c r="K20" s="16"/>
      <c r="L20" s="16"/>
      <c r="M20" s="16"/>
      <c r="N20" s="5"/>
      <c r="O20" s="4"/>
    </row>
    <row r="21" spans="1:18" ht="11.25" customHeight="1">
      <c r="A21" s="4"/>
      <c r="B21" s="851"/>
      <c r="C21" s="1397"/>
      <c r="D21" s="1397"/>
      <c r="E21" s="1397"/>
      <c r="F21" s="1397"/>
      <c r="G21" s="1397"/>
      <c r="H21" s="1397"/>
      <c r="I21" s="16"/>
      <c r="J21" s="16"/>
      <c r="K21" s="16"/>
      <c r="L21" s="16"/>
      <c r="M21" s="16"/>
      <c r="N21" s="5"/>
      <c r="O21" s="4"/>
    </row>
    <row r="22" spans="1:18" ht="12" customHeight="1">
      <c r="A22" s="4"/>
      <c r="B22" s="851"/>
      <c r="C22" s="37"/>
      <c r="D22" s="37"/>
      <c r="E22" s="37"/>
      <c r="F22" s="37"/>
      <c r="G22" s="37"/>
      <c r="H22" s="37"/>
      <c r="I22" s="18"/>
      <c r="J22" s="18"/>
      <c r="K22" s="18"/>
      <c r="L22" s="18"/>
      <c r="M22" s="18"/>
      <c r="N22" s="5"/>
      <c r="O22" s="4"/>
    </row>
    <row r="23" spans="1:18" ht="26.25" customHeight="1">
      <c r="A23" s="4"/>
      <c r="B23" s="851"/>
      <c r="C23" s="37"/>
      <c r="D23" s="37"/>
      <c r="E23" s="37"/>
      <c r="F23" s="37"/>
      <c r="G23" s="37"/>
      <c r="H23" s="37"/>
      <c r="I23" s="16"/>
      <c r="J23" s="16"/>
      <c r="K23" s="16"/>
      <c r="L23" s="16"/>
      <c r="M23" s="16"/>
      <c r="N23" s="5"/>
      <c r="O23" s="4"/>
    </row>
    <row r="24" spans="1:18" ht="18" customHeight="1">
      <c r="A24" s="4"/>
      <c r="B24" s="851"/>
      <c r="C24" s="14"/>
      <c r="D24" s="18"/>
      <c r="E24" s="22"/>
      <c r="F24" s="18"/>
      <c r="G24" s="15"/>
      <c r="H24" s="18"/>
      <c r="I24" s="18"/>
      <c r="J24" s="18"/>
      <c r="K24" s="18"/>
      <c r="L24" s="18"/>
      <c r="M24" s="18"/>
      <c r="N24" s="5"/>
      <c r="O24" s="4"/>
    </row>
    <row r="25" spans="1:18" ht="18" customHeight="1">
      <c r="A25" s="4"/>
      <c r="B25" s="851"/>
      <c r="C25" s="17"/>
      <c r="D25" s="18"/>
      <c r="E25" s="13"/>
      <c r="F25" s="16"/>
      <c r="G25" s="15"/>
      <c r="H25" s="16"/>
      <c r="I25" s="16"/>
      <c r="J25" s="16"/>
      <c r="K25" s="16"/>
      <c r="L25" s="16"/>
      <c r="M25" s="16"/>
      <c r="N25" s="5"/>
      <c r="O25" s="4"/>
    </row>
    <row r="26" spans="1:18">
      <c r="A26" s="4"/>
      <c r="B26" s="851"/>
      <c r="C26" s="17"/>
      <c r="D26" s="18"/>
      <c r="E26" s="13"/>
      <c r="F26" s="16"/>
      <c r="G26" s="15"/>
      <c r="H26" s="16"/>
      <c r="I26" s="16"/>
      <c r="J26" s="16"/>
      <c r="K26" s="16"/>
      <c r="L26" s="16"/>
      <c r="M26" s="16"/>
      <c r="N26" s="5"/>
      <c r="O26" s="4"/>
    </row>
    <row r="27" spans="1:18" ht="13.5" customHeight="1">
      <c r="A27" s="4"/>
      <c r="B27" s="851"/>
      <c r="C27" s="17"/>
      <c r="D27" s="18"/>
      <c r="E27" s="13"/>
      <c r="F27" s="16"/>
      <c r="G27" s="15"/>
      <c r="H27" s="1086"/>
      <c r="I27" s="1087" t="s">
        <v>43</v>
      </c>
      <c r="J27" s="1088"/>
      <c r="K27" s="1088"/>
      <c r="L27" s="1089"/>
      <c r="M27" s="1089"/>
      <c r="N27" s="5"/>
      <c r="O27" s="4"/>
    </row>
    <row r="28" spans="1:18" ht="10.5" customHeight="1">
      <c r="A28" s="4"/>
      <c r="B28" s="851"/>
      <c r="C28" s="14"/>
      <c r="D28" s="18"/>
      <c r="E28" s="22"/>
      <c r="F28" s="18"/>
      <c r="G28" s="15"/>
      <c r="H28" s="18"/>
      <c r="I28" s="1090"/>
      <c r="J28" s="1090"/>
      <c r="K28" s="1090"/>
      <c r="L28" s="1090"/>
      <c r="M28" s="1091"/>
      <c r="N28" s="5"/>
      <c r="O28" s="4"/>
    </row>
    <row r="29" spans="1:18" ht="16.5" customHeight="1">
      <c r="A29" s="4"/>
      <c r="B29" s="851"/>
      <c r="C29" s="14"/>
      <c r="D29" s="18"/>
      <c r="E29" s="22"/>
      <c r="F29" s="18"/>
      <c r="G29" s="15"/>
      <c r="H29" s="18"/>
      <c r="I29" s="18" t="s">
        <v>480</v>
      </c>
      <c r="J29" s="18"/>
      <c r="K29" s="18"/>
      <c r="L29" s="18"/>
      <c r="M29" s="1092"/>
      <c r="N29" s="5"/>
      <c r="O29" s="4"/>
    </row>
    <row r="30" spans="1:18" ht="10.5" customHeight="1">
      <c r="A30" s="4"/>
      <c r="B30" s="851"/>
      <c r="C30" s="14"/>
      <c r="D30" s="18"/>
      <c r="E30" s="22"/>
      <c r="F30" s="18"/>
      <c r="G30" s="15"/>
      <c r="H30" s="18"/>
      <c r="I30" s="18"/>
      <c r="J30" s="18"/>
      <c r="K30" s="18"/>
      <c r="L30" s="18"/>
      <c r="M30" s="1092"/>
      <c r="N30" s="5"/>
      <c r="O30" s="4"/>
      <c r="P30" s="138"/>
      <c r="Q30" s="138"/>
      <c r="R30" s="138"/>
    </row>
    <row r="31" spans="1:18" ht="16.5" customHeight="1">
      <c r="A31" s="4"/>
      <c r="B31" s="851"/>
      <c r="C31" s="17"/>
      <c r="D31" s="18"/>
      <c r="E31" s="13"/>
      <c r="F31" s="16"/>
      <c r="G31" s="15"/>
      <c r="H31" s="16"/>
      <c r="I31" s="1395" t="s">
        <v>47</v>
      </c>
      <c r="J31" s="1395"/>
      <c r="K31" s="1392" t="s">
        <v>639</v>
      </c>
      <c r="L31" s="1393"/>
      <c r="M31" s="1093"/>
      <c r="N31" s="5"/>
      <c r="O31" s="4"/>
      <c r="P31" s="138"/>
      <c r="Q31" s="138"/>
      <c r="R31" s="138"/>
    </row>
    <row r="32" spans="1:18" ht="10.5" customHeight="1">
      <c r="A32" s="4"/>
      <c r="B32" s="851"/>
      <c r="C32" s="17"/>
      <c r="D32" s="18"/>
      <c r="E32" s="13"/>
      <c r="F32" s="16"/>
      <c r="G32" s="15"/>
      <c r="H32" s="16"/>
      <c r="I32" s="783"/>
      <c r="J32" s="783"/>
      <c r="K32" s="781"/>
      <c r="L32" s="781"/>
      <c r="M32" s="1093"/>
      <c r="N32" s="5"/>
      <c r="O32" s="4"/>
      <c r="P32" s="138"/>
      <c r="Q32" s="138"/>
      <c r="R32" s="138"/>
    </row>
    <row r="33" spans="1:18" ht="16.5" customHeight="1">
      <c r="A33" s="4"/>
      <c r="B33" s="851"/>
      <c r="C33" s="14"/>
      <c r="D33" s="18"/>
      <c r="E33" s="22"/>
      <c r="F33" s="18"/>
      <c r="G33" s="15"/>
      <c r="H33" s="18"/>
      <c r="I33" s="1390" t="s">
        <v>434</v>
      </c>
      <c r="J33" s="1391"/>
      <c r="K33" s="1391"/>
      <c r="L33" s="1391"/>
      <c r="M33" s="1092"/>
      <c r="N33" s="5"/>
      <c r="O33" s="4"/>
      <c r="P33" s="138"/>
      <c r="Q33" s="138"/>
      <c r="R33" s="138"/>
    </row>
    <row r="34" spans="1:18" ht="14.25" customHeight="1">
      <c r="A34" s="4"/>
      <c r="B34" s="851"/>
      <c r="C34" s="14"/>
      <c r="D34" s="18"/>
      <c r="E34" s="22"/>
      <c r="F34" s="18"/>
      <c r="G34" s="15"/>
      <c r="H34" s="18"/>
      <c r="I34" s="358" t="s">
        <v>435</v>
      </c>
      <c r="J34" s="779"/>
      <c r="K34" s="779"/>
      <c r="L34" s="779"/>
      <c r="M34" s="1092"/>
      <c r="N34" s="5"/>
      <c r="O34" s="4"/>
    </row>
    <row r="35" spans="1:18" s="138" customFormat="1" ht="14.25" customHeight="1">
      <c r="A35" s="4"/>
      <c r="B35" s="851"/>
      <c r="C35" s="14"/>
      <c r="D35" s="18"/>
      <c r="E35" s="22"/>
      <c r="F35" s="18"/>
      <c r="G35" s="1225"/>
      <c r="H35" s="18"/>
      <c r="I35" s="358" t="s">
        <v>696</v>
      </c>
      <c r="J35" s="1210"/>
      <c r="K35" s="1210"/>
      <c r="L35" s="1210"/>
      <c r="M35" s="1092"/>
      <c r="N35" s="1221"/>
      <c r="O35" s="4"/>
    </row>
    <row r="36" spans="1:18" ht="20.25" customHeight="1">
      <c r="A36" s="4"/>
      <c r="B36" s="851"/>
      <c r="C36" s="17"/>
      <c r="D36" s="18"/>
      <c r="E36" s="13"/>
      <c r="F36" s="16"/>
      <c r="G36" s="15"/>
      <c r="H36" s="16"/>
      <c r="I36" s="1392" t="s">
        <v>436</v>
      </c>
      <c r="J36" s="1392"/>
      <c r="K36" s="1392"/>
      <c r="L36" s="1392"/>
      <c r="M36" s="1093"/>
      <c r="N36" s="5"/>
      <c r="O36" s="4"/>
    </row>
    <row r="37" spans="1:18" ht="12.75" customHeight="1">
      <c r="A37" s="4"/>
      <c r="B37" s="851"/>
      <c r="C37" s="17"/>
      <c r="D37" s="18"/>
      <c r="E37" s="13"/>
      <c r="F37" s="16"/>
      <c r="G37" s="15"/>
      <c r="H37" s="16"/>
      <c r="I37" s="780" t="s">
        <v>437</v>
      </c>
      <c r="J37" s="780"/>
      <c r="K37" s="780"/>
      <c r="L37" s="780"/>
      <c r="M37" s="1093"/>
      <c r="N37" s="5"/>
      <c r="O37" s="4"/>
    </row>
    <row r="38" spans="1:18" ht="12.75" customHeight="1">
      <c r="A38" s="4"/>
      <c r="B38" s="851"/>
      <c r="C38" s="17"/>
      <c r="D38" s="18"/>
      <c r="E38" s="13"/>
      <c r="F38" s="16"/>
      <c r="G38" s="15"/>
      <c r="H38" s="16"/>
      <c r="I38" s="1392" t="s">
        <v>489</v>
      </c>
      <c r="J38" s="1392"/>
      <c r="K38" s="1392"/>
      <c r="L38" s="1392"/>
      <c r="M38" s="1093"/>
      <c r="N38" s="5"/>
      <c r="O38" s="4"/>
    </row>
    <row r="39" spans="1:18" ht="17.25" customHeight="1">
      <c r="A39" s="4"/>
      <c r="B39" s="851"/>
      <c r="C39" s="14"/>
      <c r="D39" s="18"/>
      <c r="E39" s="22"/>
      <c r="F39" s="18"/>
      <c r="G39" s="15"/>
      <c r="H39" s="18"/>
      <c r="I39" s="1405" t="s">
        <v>63</v>
      </c>
      <c r="J39" s="1392"/>
      <c r="K39" s="1392"/>
      <c r="L39" s="1392"/>
      <c r="M39" s="1092"/>
      <c r="N39" s="5"/>
      <c r="O39" s="4"/>
    </row>
    <row r="40" spans="1:18" ht="15" customHeight="1">
      <c r="A40" s="4"/>
      <c r="B40" s="851"/>
      <c r="C40" s="17"/>
      <c r="D40" s="18"/>
      <c r="E40" s="13"/>
      <c r="F40" s="16"/>
      <c r="G40" s="15"/>
      <c r="H40" s="16"/>
      <c r="I40" s="1405" t="s">
        <v>481</v>
      </c>
      <c r="J40" s="1392"/>
      <c r="K40" s="1392"/>
      <c r="L40" s="1392"/>
      <c r="M40" s="1093"/>
      <c r="N40" s="5"/>
      <c r="O40" s="4"/>
    </row>
    <row r="41" spans="1:18" ht="10.5" customHeight="1">
      <c r="A41" s="4"/>
      <c r="B41" s="851"/>
      <c r="C41" s="17"/>
      <c r="D41" s="18"/>
      <c r="E41" s="13"/>
      <c r="F41" s="16"/>
      <c r="G41" s="15"/>
      <c r="H41" s="16"/>
      <c r="I41" s="780"/>
      <c r="J41" s="780"/>
      <c r="K41" s="780"/>
      <c r="L41" s="780"/>
      <c r="M41" s="1093"/>
      <c r="N41" s="5"/>
      <c r="O41" s="4"/>
    </row>
    <row r="42" spans="1:18" ht="16.5" customHeight="1">
      <c r="A42" s="4"/>
      <c r="B42" s="851"/>
      <c r="C42" s="17"/>
      <c r="D42" s="18"/>
      <c r="E42" s="13"/>
      <c r="F42" s="16"/>
      <c r="G42" s="15"/>
      <c r="H42" s="16"/>
      <c r="I42" s="1399" t="s">
        <v>57</v>
      </c>
      <c r="J42" s="1395"/>
      <c r="K42" s="1395"/>
      <c r="L42" s="1395"/>
      <c r="M42" s="1093"/>
      <c r="N42" s="5"/>
      <c r="O42" s="4"/>
    </row>
    <row r="43" spans="1:18" ht="10.5" customHeight="1">
      <c r="A43" s="4"/>
      <c r="B43" s="851"/>
      <c r="C43" s="14"/>
      <c r="D43" s="18"/>
      <c r="E43" s="22"/>
      <c r="F43" s="18"/>
      <c r="G43" s="15"/>
      <c r="H43" s="18"/>
      <c r="I43" s="1404"/>
      <c r="J43" s="1404"/>
      <c r="K43" s="1404"/>
      <c r="L43" s="1404"/>
      <c r="M43" s="1092"/>
      <c r="N43" s="5"/>
      <c r="O43" s="4"/>
    </row>
    <row r="44" spans="1:18" ht="16.5" customHeight="1">
      <c r="A44" s="4"/>
      <c r="B44" s="851"/>
      <c r="C44" s="17"/>
      <c r="D44" s="18"/>
      <c r="E44" s="13"/>
      <c r="F44" s="16"/>
      <c r="G44" s="15"/>
      <c r="H44" s="16"/>
      <c r="I44" s="1391" t="s">
        <v>24</v>
      </c>
      <c r="J44" s="1391"/>
      <c r="K44" s="1391"/>
      <c r="L44" s="1391"/>
      <c r="M44" s="1093"/>
      <c r="N44" s="5"/>
      <c r="O44" s="4"/>
    </row>
    <row r="45" spans="1:18" ht="10.5" customHeight="1">
      <c r="A45" s="4"/>
      <c r="B45" s="851"/>
      <c r="C45" s="17"/>
      <c r="D45" s="18"/>
      <c r="E45" s="13"/>
      <c r="F45" s="16"/>
      <c r="G45" s="15"/>
      <c r="H45" s="16"/>
      <c r="I45" s="779"/>
      <c r="J45" s="779"/>
      <c r="K45" s="779"/>
      <c r="L45" s="779"/>
      <c r="M45" s="1093"/>
      <c r="N45" s="5"/>
      <c r="O45" s="4"/>
    </row>
    <row r="46" spans="1:18" ht="16.5" customHeight="1">
      <c r="A46" s="4"/>
      <c r="B46" s="851"/>
      <c r="C46" s="14"/>
      <c r="D46" s="18"/>
      <c r="E46" s="22"/>
      <c r="F46" s="18"/>
      <c r="G46" s="15"/>
      <c r="H46" s="18"/>
      <c r="I46" s="1395" t="s">
        <v>20</v>
      </c>
      <c r="J46" s="1395"/>
      <c r="K46" s="1395"/>
      <c r="L46" s="1395"/>
      <c r="M46" s="1092"/>
      <c r="N46" s="5"/>
      <c r="O46" s="4"/>
    </row>
    <row r="47" spans="1:18" ht="10.5" customHeight="1">
      <c r="A47" s="4"/>
      <c r="B47" s="851"/>
      <c r="C47" s="14"/>
      <c r="D47" s="18"/>
      <c r="E47" s="22"/>
      <c r="F47" s="18"/>
      <c r="G47" s="15"/>
      <c r="H47" s="18"/>
      <c r="I47" s="783"/>
      <c r="J47" s="783"/>
      <c r="K47" s="783"/>
      <c r="L47" s="783"/>
      <c r="M47" s="1092"/>
      <c r="N47" s="5"/>
      <c r="O47" s="4"/>
    </row>
    <row r="48" spans="1:18" ht="16.5" customHeight="1">
      <c r="A48" s="4"/>
      <c r="B48" s="851"/>
      <c r="C48" s="17"/>
      <c r="D48" s="18"/>
      <c r="E48" s="13"/>
      <c r="F48" s="16"/>
      <c r="G48" s="15"/>
      <c r="H48" s="16"/>
      <c r="I48" s="1403" t="s">
        <v>10</v>
      </c>
      <c r="J48" s="1403"/>
      <c r="K48" s="1403"/>
      <c r="L48" s="1403"/>
      <c r="M48" s="1093"/>
      <c r="N48" s="5"/>
      <c r="O48" s="4"/>
    </row>
    <row r="49" spans="1:15" ht="5.25" customHeight="1">
      <c r="A49" s="4"/>
      <c r="B49" s="851"/>
      <c r="C49" s="17"/>
      <c r="D49" s="18"/>
      <c r="E49" s="13"/>
      <c r="F49" s="16"/>
      <c r="G49" s="15"/>
      <c r="H49" s="16"/>
      <c r="I49" s="785"/>
      <c r="J49" s="785"/>
      <c r="K49" s="785"/>
      <c r="L49" s="785"/>
      <c r="M49" s="1093"/>
      <c r="N49" s="5"/>
      <c r="O49" s="4"/>
    </row>
    <row r="50" spans="1:15" ht="12.75" customHeight="1">
      <c r="A50" s="4"/>
      <c r="B50" s="851"/>
      <c r="C50" s="17"/>
      <c r="D50" s="18"/>
      <c r="E50" s="13"/>
      <c r="F50" s="16"/>
      <c r="G50" s="15"/>
      <c r="H50" s="16"/>
      <c r="I50" s="8"/>
      <c r="J50" s="8"/>
      <c r="K50" s="8"/>
      <c r="L50" s="8"/>
      <c r="M50" s="16"/>
      <c r="N50" s="5"/>
      <c r="O50" s="4"/>
    </row>
    <row r="51" spans="1:15" ht="29.25" customHeight="1">
      <c r="A51" s="4"/>
      <c r="B51" s="851"/>
      <c r="C51" s="3"/>
      <c r="D51" s="8"/>
      <c r="E51" s="5"/>
      <c r="F51" s="2"/>
      <c r="G51" s="6"/>
      <c r="H51" s="2"/>
      <c r="I51" s="35"/>
      <c r="J51" s="35"/>
      <c r="K51" s="8"/>
      <c r="L51" s="8"/>
      <c r="M51" s="2"/>
      <c r="N51" s="5"/>
      <c r="O51" s="4"/>
    </row>
    <row r="52" spans="1:15" ht="20.25" customHeight="1">
      <c r="A52" s="4"/>
      <c r="B52" s="851"/>
      <c r="C52" s="5"/>
      <c r="D52" s="5"/>
      <c r="E52" s="5"/>
      <c r="F52" s="5"/>
      <c r="G52" s="5"/>
      <c r="H52" s="5"/>
      <c r="I52" s="5"/>
      <c r="J52" s="5"/>
      <c r="K52" s="5"/>
      <c r="L52" s="5"/>
      <c r="M52" s="5"/>
      <c r="N52" s="5"/>
      <c r="O52" s="4"/>
    </row>
    <row r="53" spans="1:15">
      <c r="A53" s="4"/>
      <c r="B53" s="1205">
        <v>2</v>
      </c>
      <c r="C53" s="1400" t="s">
        <v>568</v>
      </c>
      <c r="D53" s="1401"/>
      <c r="E53" s="1401"/>
      <c r="F53" s="1401"/>
      <c r="G53" s="1401"/>
      <c r="H53" s="1401"/>
      <c r="I53" s="8"/>
      <c r="J53" s="8"/>
      <c r="K53" s="8"/>
      <c r="L53" s="8"/>
      <c r="M53" s="8"/>
      <c r="O53" s="4"/>
    </row>
    <row r="64" spans="1:15" ht="8.25" customHeight="1"/>
    <row r="66" spans="13:14" ht="9" customHeight="1">
      <c r="N66" s="9"/>
    </row>
    <row r="67" spans="13:14" ht="8.25" customHeight="1">
      <c r="M67" s="1402"/>
      <c r="N67" s="1402"/>
    </row>
    <row r="68" spans="13:14" ht="9.75" customHeight="1"/>
  </sheetData>
  <customSheetViews>
    <customSheetView guid="{D8E90C30-C61D-40A7-989F-8651AA8E91E2}" showPageBreaks="1" printArea="1" showRuler="0" topLeftCell="A28">
      <selection activeCell="M6" sqref="M6"/>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8">
    <mergeCell ref="F1:H1"/>
    <mergeCell ref="I44:L44"/>
    <mergeCell ref="I42:L42"/>
    <mergeCell ref="C53:H53"/>
    <mergeCell ref="M67:N67"/>
    <mergeCell ref="I48:L48"/>
    <mergeCell ref="I46:L46"/>
    <mergeCell ref="I36:L36"/>
    <mergeCell ref="I38:L38"/>
    <mergeCell ref="I43:L43"/>
    <mergeCell ref="I39:L39"/>
    <mergeCell ref="I40:L40"/>
    <mergeCell ref="I33:L33"/>
    <mergeCell ref="K31:L31"/>
    <mergeCell ref="C2:G2"/>
    <mergeCell ref="C3:G3"/>
    <mergeCell ref="I31:J31"/>
    <mergeCell ref="C4:H21"/>
  </mergeCells>
  <phoneticPr fontId="2" type="noConversion"/>
  <printOptions horizontalCentered="1"/>
  <pageMargins left="0" right="0" top="0.19685039370078741" bottom="0.19685039370078741" header="0" footer="0"/>
  <pageSetup paperSize="9" orientation="portrait" r:id="rId4"/>
  <headerFooter alignWithMargins="0"/>
  <drawing r:id="rId5"/>
</worksheet>
</file>

<file path=xl/worksheets/sheet20.xml><?xml version="1.0" encoding="utf-8"?>
<worksheet xmlns="http://schemas.openxmlformats.org/spreadsheetml/2006/main" xmlns:r="http://schemas.openxmlformats.org/officeDocument/2006/relationships">
  <sheetPr enableFormatConditionsCalculation="0">
    <tabColor indexed="55"/>
  </sheetPr>
  <dimension ref="A1:BF86"/>
  <sheetViews>
    <sheetView workbookViewId="0"/>
  </sheetViews>
  <sheetFormatPr defaultRowHeight="12.75"/>
  <cols>
    <col min="1" max="1" width="1" customWidth="1"/>
    <col min="2" max="2" width="2.5703125" customWidth="1"/>
    <col min="3" max="3" width="3" customWidth="1"/>
    <col min="4" max="4" width="10.71093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6" customWidth="1"/>
    <col min="17" max="17" width="0.5703125" customWidth="1"/>
    <col min="18" max="18" width="5.7109375" customWidth="1"/>
    <col min="19" max="19" width="0.5703125" customWidth="1"/>
    <col min="20" max="20" width="5.7109375" customWidth="1"/>
    <col min="21" max="21" width="0.5703125" customWidth="1"/>
    <col min="22" max="22" width="5.85546875" style="72" customWidth="1"/>
    <col min="23" max="23" width="0.5703125" customWidth="1"/>
    <col min="24" max="24" width="5.710937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57" ht="13.5" customHeight="1">
      <c r="A1" s="4"/>
      <c r="B1" s="821"/>
      <c r="C1" s="821"/>
      <c r="D1" s="821"/>
      <c r="E1" s="821"/>
      <c r="F1" s="821"/>
      <c r="G1" s="823"/>
      <c r="H1" s="823"/>
      <c r="I1" s="823"/>
      <c r="J1" s="823"/>
      <c r="K1" s="823"/>
      <c r="L1" s="823"/>
      <c r="M1" s="823"/>
      <c r="N1" s="823"/>
      <c r="O1" s="823"/>
      <c r="P1" s="823"/>
      <c r="Q1" s="823"/>
      <c r="R1" s="823"/>
      <c r="S1" s="823"/>
      <c r="T1" s="823"/>
      <c r="U1" s="823"/>
      <c r="V1" s="823"/>
      <c r="W1" s="823"/>
      <c r="X1" s="1514" t="s">
        <v>723</v>
      </c>
      <c r="Y1" s="1514"/>
      <c r="Z1" s="1514"/>
      <c r="AA1" s="1514"/>
      <c r="AB1" s="1514"/>
      <c r="AC1" s="1514"/>
      <c r="AD1" s="1514"/>
      <c r="AE1" s="1514"/>
      <c r="AF1" s="1514"/>
      <c r="AG1" s="4"/>
      <c r="AH1" s="29"/>
      <c r="AI1" s="29"/>
      <c r="AJ1" s="29"/>
      <c r="AK1" s="29"/>
      <c r="AL1" s="29"/>
      <c r="AM1" s="29"/>
    </row>
    <row r="2" spans="1:57" ht="6" customHeight="1">
      <c r="A2" s="824"/>
      <c r="B2" s="1593"/>
      <c r="C2" s="1593"/>
      <c r="D2" s="1593"/>
      <c r="E2" s="23"/>
      <c r="F2" s="23"/>
      <c r="G2" s="23"/>
      <c r="H2" s="23"/>
      <c r="I2" s="23"/>
      <c r="J2" s="808"/>
      <c r="K2" s="808"/>
      <c r="L2" s="808"/>
      <c r="M2" s="808"/>
      <c r="N2" s="808"/>
      <c r="O2" s="808"/>
      <c r="P2" s="808"/>
      <c r="Q2" s="808"/>
      <c r="R2" s="808"/>
      <c r="S2" s="808"/>
      <c r="T2" s="808"/>
      <c r="U2" s="808"/>
      <c r="V2" s="808"/>
      <c r="W2" s="808"/>
      <c r="X2" s="808"/>
      <c r="Y2" s="808"/>
      <c r="Z2" s="8"/>
      <c r="AA2" s="8"/>
      <c r="AB2" s="8"/>
      <c r="AC2" s="8"/>
      <c r="AD2" s="8"/>
      <c r="AE2" s="8"/>
      <c r="AF2" s="8"/>
      <c r="AG2" s="4"/>
      <c r="AH2" s="29"/>
      <c r="AI2" s="29"/>
      <c r="AJ2" s="29"/>
      <c r="AK2" s="29"/>
      <c r="AL2" s="29"/>
      <c r="AM2" s="29"/>
    </row>
    <row r="3" spans="1:57" ht="12" customHeight="1">
      <c r="A3" s="824"/>
      <c r="B3" s="8"/>
      <c r="C3" s="8"/>
      <c r="D3" s="8"/>
      <c r="E3" s="8"/>
      <c r="F3" s="8"/>
      <c r="G3" s="8"/>
      <c r="H3" s="8"/>
      <c r="I3" s="8"/>
      <c r="J3" s="8"/>
      <c r="K3" s="8"/>
      <c r="L3" s="8"/>
      <c r="M3" s="8"/>
      <c r="N3" s="8"/>
      <c r="O3" s="8"/>
      <c r="P3" s="8"/>
      <c r="Q3" s="8"/>
      <c r="R3" s="8"/>
      <c r="S3" s="8"/>
      <c r="T3" s="8"/>
      <c r="U3" s="8"/>
      <c r="V3" s="8"/>
      <c r="W3" s="8"/>
      <c r="X3" s="8"/>
      <c r="Y3" s="8"/>
      <c r="Z3" s="8"/>
      <c r="AA3" s="8"/>
      <c r="AB3" s="24"/>
      <c r="AC3" s="8"/>
      <c r="AD3" s="24"/>
      <c r="AE3" s="8"/>
      <c r="AF3" s="8"/>
      <c r="AG3" s="4"/>
      <c r="AH3" s="29"/>
      <c r="AI3" s="29"/>
      <c r="AJ3" s="29"/>
      <c r="AK3" s="29"/>
      <c r="AL3" s="29"/>
      <c r="AM3" s="29"/>
    </row>
    <row r="4" spans="1:57" s="12" customFormat="1" ht="13.5" customHeight="1">
      <c r="A4" s="825"/>
      <c r="B4" s="20"/>
      <c r="C4" s="100"/>
      <c r="D4" s="93"/>
      <c r="E4" s="93"/>
      <c r="F4" s="93"/>
      <c r="G4" s="93"/>
      <c r="H4" s="93"/>
      <c r="I4" s="93"/>
      <c r="J4" s="93"/>
      <c r="K4" s="93"/>
      <c r="L4" s="93"/>
      <c r="M4" s="93"/>
      <c r="N4" s="93"/>
      <c r="O4" s="93"/>
      <c r="P4" s="93"/>
      <c r="Q4" s="93"/>
      <c r="R4" s="101"/>
      <c r="S4" s="101"/>
      <c r="T4" s="101"/>
      <c r="U4" s="101"/>
      <c r="V4" s="101"/>
      <c r="W4" s="101"/>
      <c r="X4" s="101"/>
      <c r="Y4" s="101"/>
      <c r="Z4" s="101"/>
      <c r="AA4" s="101"/>
      <c r="AB4" s="101"/>
      <c r="AC4" s="101"/>
      <c r="AD4" s="101"/>
      <c r="AE4" s="101"/>
      <c r="AF4" s="8"/>
      <c r="AG4" s="11"/>
      <c r="AH4" s="68"/>
      <c r="AI4" s="68"/>
      <c r="AJ4" s="68"/>
      <c r="AK4" s="68"/>
      <c r="AL4" s="68"/>
      <c r="AM4" s="68"/>
    </row>
    <row r="5" spans="1:57" ht="3.75" customHeight="1">
      <c r="A5" s="824"/>
      <c r="B5" s="8"/>
      <c r="C5" s="13"/>
      <c r="D5" s="13"/>
      <c r="E5" s="13"/>
      <c r="F5" s="1681"/>
      <c r="G5" s="1681"/>
      <c r="H5" s="1681"/>
      <c r="I5" s="1681"/>
      <c r="J5" s="1681"/>
      <c r="K5" s="1681"/>
      <c r="L5" s="1681"/>
      <c r="M5" s="13"/>
      <c r="N5" s="13"/>
      <c r="O5" s="13"/>
      <c r="P5" s="13"/>
      <c r="Q5" s="13"/>
      <c r="R5" s="5"/>
      <c r="S5" s="5"/>
      <c r="T5" s="5"/>
      <c r="U5" s="81"/>
      <c r="V5" s="5"/>
      <c r="W5" s="5"/>
      <c r="X5" s="5"/>
      <c r="Y5" s="5"/>
      <c r="Z5" s="5"/>
      <c r="AA5" s="5"/>
      <c r="AB5" s="5"/>
      <c r="AC5" s="5"/>
      <c r="AD5" s="5"/>
      <c r="AE5" s="5"/>
      <c r="AF5" s="8"/>
      <c r="AG5" s="4"/>
      <c r="AH5" s="29"/>
      <c r="AI5" s="29"/>
      <c r="AJ5" s="29"/>
      <c r="AK5" s="29"/>
      <c r="AL5" s="29"/>
      <c r="AM5" s="29"/>
    </row>
    <row r="6" spans="1:57" ht="9.75" customHeight="1">
      <c r="A6" s="824"/>
      <c r="B6" s="8"/>
      <c r="C6" s="13"/>
      <c r="D6" s="13"/>
      <c r="E6" s="15"/>
      <c r="F6" s="1600"/>
      <c r="G6" s="1600"/>
      <c r="H6" s="1600"/>
      <c r="I6" s="1600"/>
      <c r="J6" s="1600"/>
      <c r="K6" s="1600"/>
      <c r="L6" s="1600"/>
      <c r="M6" s="1600"/>
      <c r="N6" s="1600"/>
      <c r="O6" s="1600"/>
      <c r="P6" s="1600"/>
      <c r="Q6" s="1600"/>
      <c r="R6" s="1600"/>
      <c r="S6" s="1600"/>
      <c r="T6" s="1600"/>
      <c r="U6" s="1600"/>
      <c r="V6" s="1600"/>
      <c r="W6" s="15"/>
      <c r="X6" s="1600"/>
      <c r="Y6" s="1600"/>
      <c r="Z6" s="1600"/>
      <c r="AA6" s="1600"/>
      <c r="AB6" s="1600"/>
      <c r="AC6" s="1600"/>
      <c r="AD6" s="1600"/>
      <c r="AE6" s="15"/>
      <c r="AF6" s="8"/>
      <c r="AG6" s="4"/>
      <c r="AH6" s="29"/>
      <c r="AI6" s="29"/>
      <c r="AJ6" s="29"/>
      <c r="AK6" s="29"/>
      <c r="AL6" s="29"/>
      <c r="AM6" s="29"/>
    </row>
    <row r="7" spans="1:57" ht="12.75" customHeight="1">
      <c r="A7" s="824"/>
      <c r="B7" s="8"/>
      <c r="C7" s="13"/>
      <c r="D7" s="13"/>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5"/>
      <c r="AG7" s="4"/>
      <c r="AH7" s="29"/>
      <c r="AI7" s="111"/>
      <c r="AJ7" s="111"/>
      <c r="AK7" s="111"/>
      <c r="AL7" s="29"/>
      <c r="AM7" s="29"/>
    </row>
    <row r="8" spans="1:57" s="82" customFormat="1" ht="15" customHeight="1">
      <c r="A8" s="1197"/>
      <c r="B8" s="102"/>
      <c r="C8" s="79"/>
      <c r="D8" s="80"/>
      <c r="E8" s="81"/>
      <c r="F8" s="81"/>
      <c r="G8" s="81"/>
      <c r="H8" s="81"/>
      <c r="I8" s="81"/>
      <c r="J8" s="81"/>
      <c r="K8" s="81"/>
      <c r="L8" s="81"/>
      <c r="M8" s="81"/>
      <c r="N8" s="81"/>
      <c r="O8" s="81"/>
      <c r="P8" s="81"/>
      <c r="Q8" s="81"/>
      <c r="R8" s="81"/>
      <c r="S8" s="81"/>
      <c r="T8" s="81"/>
      <c r="U8" s="81"/>
      <c r="V8" s="81"/>
      <c r="W8" s="81"/>
      <c r="X8" s="81"/>
      <c r="Y8" s="81"/>
      <c r="Z8" s="81"/>
      <c r="AA8" s="81"/>
      <c r="AB8" s="81"/>
      <c r="AC8" s="81"/>
      <c r="AD8" s="81"/>
      <c r="AE8" s="81"/>
      <c r="AF8" s="96"/>
      <c r="AG8" s="78"/>
      <c r="AH8" s="104"/>
      <c r="AI8" s="111"/>
      <c r="AJ8" s="111"/>
      <c r="AK8" s="111"/>
      <c r="AL8" s="92"/>
      <c r="AM8" s="92"/>
      <c r="AN8" s="12"/>
      <c r="AO8" s="12"/>
      <c r="AP8" s="12"/>
      <c r="AQ8" s="12"/>
      <c r="AR8"/>
      <c r="AS8" s="28"/>
      <c r="AT8" s="12"/>
      <c r="AU8" s="12"/>
      <c r="AV8" s="12"/>
      <c r="AW8" s="12"/>
      <c r="AX8" s="12"/>
      <c r="AY8" s="12"/>
      <c r="AZ8" s="12"/>
      <c r="BA8" s="12"/>
      <c r="BB8" s="12"/>
      <c r="BC8" s="12"/>
      <c r="BD8" s="12"/>
      <c r="BE8" s="12"/>
    </row>
    <row r="9" spans="1:57" ht="12" customHeight="1">
      <c r="A9" s="824"/>
      <c r="B9" s="8"/>
      <c r="C9" s="57"/>
      <c r="D9" s="18"/>
      <c r="E9" s="97"/>
      <c r="F9" s="97"/>
      <c r="G9" s="97"/>
      <c r="H9" s="97"/>
      <c r="I9" s="97"/>
      <c r="J9" s="97"/>
      <c r="K9" s="97"/>
      <c r="L9" s="97"/>
      <c r="M9" s="97"/>
      <c r="N9" s="97"/>
      <c r="O9" s="97"/>
      <c r="P9" s="97"/>
      <c r="Q9" s="97"/>
      <c r="R9" s="97"/>
      <c r="S9" s="97"/>
      <c r="T9" s="97"/>
      <c r="U9" s="97"/>
      <c r="V9" s="97"/>
      <c r="W9" s="97"/>
      <c r="X9" s="97"/>
      <c r="Y9" s="97"/>
      <c r="Z9" s="97"/>
      <c r="AA9" s="97"/>
      <c r="AB9" s="34"/>
      <c r="AC9" s="97"/>
      <c r="AD9" s="34"/>
      <c r="AE9" s="97"/>
      <c r="AF9" s="5"/>
      <c r="AG9" s="4"/>
      <c r="AH9" s="29"/>
      <c r="AI9" s="111"/>
      <c r="AJ9" s="111"/>
      <c r="AK9" s="111"/>
      <c r="AL9" s="29"/>
      <c r="AM9" s="29"/>
      <c r="AS9" s="28"/>
    </row>
    <row r="10" spans="1:57" ht="12" customHeight="1">
      <c r="A10" s="824"/>
      <c r="B10" s="8"/>
      <c r="C10" s="57"/>
      <c r="D10" s="18"/>
      <c r="E10" s="97"/>
      <c r="F10" s="97"/>
      <c r="G10" s="97"/>
      <c r="H10" s="97"/>
      <c r="I10" s="97"/>
      <c r="J10" s="97"/>
      <c r="K10" s="97"/>
      <c r="L10" s="97"/>
      <c r="M10" s="97"/>
      <c r="N10" s="97"/>
      <c r="O10" s="97"/>
      <c r="P10" s="97"/>
      <c r="Q10" s="97"/>
      <c r="R10" s="97"/>
      <c r="S10" s="97"/>
      <c r="T10" s="97"/>
      <c r="U10" s="97"/>
      <c r="V10" s="97"/>
      <c r="W10" s="97"/>
      <c r="X10" s="97"/>
      <c r="Y10" s="97"/>
      <c r="Z10" s="97"/>
      <c r="AA10" s="97"/>
      <c r="AB10" s="34"/>
      <c r="AC10" s="97"/>
      <c r="AD10" s="34"/>
      <c r="AE10" s="97"/>
      <c r="AF10" s="5"/>
      <c r="AG10" s="4"/>
      <c r="AH10" s="29"/>
      <c r="AI10" s="111"/>
      <c r="AJ10" s="111"/>
      <c r="AK10" s="111"/>
      <c r="AL10" s="29"/>
      <c r="AM10" s="29"/>
      <c r="AS10" s="28"/>
    </row>
    <row r="11" spans="1:57" ht="12" customHeight="1">
      <c r="A11" s="824"/>
      <c r="B11" s="8"/>
      <c r="C11" s="57"/>
      <c r="D11" s="18"/>
      <c r="E11" s="97"/>
      <c r="F11" s="97"/>
      <c r="G11" s="97"/>
      <c r="H11" s="97"/>
      <c r="I11" s="97"/>
      <c r="J11" s="97"/>
      <c r="K11" s="97"/>
      <c r="L11" s="97"/>
      <c r="M11" s="97"/>
      <c r="N11" s="97"/>
      <c r="O11" s="97"/>
      <c r="P11" s="97"/>
      <c r="Q11" s="97"/>
      <c r="R11" s="97"/>
      <c r="S11" s="97"/>
      <c r="T11" s="97"/>
      <c r="U11" s="97"/>
      <c r="V11" s="97"/>
      <c r="W11" s="97"/>
      <c r="X11" s="97"/>
      <c r="Y11" s="97"/>
      <c r="Z11" s="97"/>
      <c r="AA11" s="97"/>
      <c r="AB11" s="34"/>
      <c r="AC11" s="97"/>
      <c r="AD11" s="34"/>
      <c r="AE11" s="97"/>
      <c r="AF11" s="5"/>
      <c r="AG11" s="4"/>
      <c r="AH11" s="29"/>
      <c r="AI11" s="111"/>
      <c r="AJ11" s="111"/>
      <c r="AK11" s="111"/>
      <c r="AL11" s="29"/>
      <c r="AM11" s="29"/>
      <c r="AS11" s="28"/>
    </row>
    <row r="12" spans="1:57" ht="12" customHeight="1">
      <c r="A12" s="824"/>
      <c r="B12" s="8"/>
      <c r="C12" s="57"/>
      <c r="D12" s="18"/>
      <c r="E12" s="97"/>
      <c r="F12" s="97"/>
      <c r="G12" s="97"/>
      <c r="H12" s="97"/>
      <c r="I12" s="97"/>
      <c r="J12" s="97"/>
      <c r="K12" s="97"/>
      <c r="L12" s="97"/>
      <c r="M12" s="97"/>
      <c r="N12" s="97"/>
      <c r="O12" s="97"/>
      <c r="P12" s="97"/>
      <c r="Q12" s="97"/>
      <c r="R12" s="97"/>
      <c r="S12" s="97"/>
      <c r="T12" s="97"/>
      <c r="U12" s="97"/>
      <c r="V12" s="97"/>
      <c r="W12" s="97"/>
      <c r="X12" s="97"/>
      <c r="Y12" s="97"/>
      <c r="Z12" s="97"/>
      <c r="AA12" s="97"/>
      <c r="AB12" s="34"/>
      <c r="AC12" s="97"/>
      <c r="AD12" s="34"/>
      <c r="AE12" s="97"/>
      <c r="AF12" s="5"/>
      <c r="AG12" s="4"/>
      <c r="AH12" s="29"/>
      <c r="AI12" s="29"/>
      <c r="AJ12" s="29"/>
      <c r="AK12" s="29"/>
      <c r="AL12" s="29"/>
      <c r="AM12" s="29"/>
      <c r="AS12" s="28"/>
    </row>
    <row r="13" spans="1:57" ht="12" customHeight="1">
      <c r="A13" s="824"/>
      <c r="B13" s="8"/>
      <c r="C13" s="57"/>
      <c r="D13" s="18"/>
      <c r="E13" s="97"/>
      <c r="F13" s="97"/>
      <c r="G13" s="97"/>
      <c r="H13" s="97"/>
      <c r="I13" s="97"/>
      <c r="J13" s="97"/>
      <c r="K13" s="97"/>
      <c r="L13" s="97"/>
      <c r="M13" s="97"/>
      <c r="N13" s="97"/>
      <c r="O13" s="97"/>
      <c r="P13" s="97"/>
      <c r="Q13" s="97"/>
      <c r="R13" s="97"/>
      <c r="S13" s="97"/>
      <c r="T13" s="97"/>
      <c r="U13" s="97"/>
      <c r="V13" s="97"/>
      <c r="W13" s="97"/>
      <c r="X13" s="97"/>
      <c r="Y13" s="97"/>
      <c r="Z13" s="97"/>
      <c r="AA13" s="97"/>
      <c r="AB13" s="34"/>
      <c r="AC13" s="97"/>
      <c r="AD13" s="34"/>
      <c r="AE13" s="97"/>
      <c r="AF13" s="5"/>
      <c r="AG13" s="4"/>
      <c r="AH13" s="29"/>
      <c r="AI13" s="29"/>
      <c r="AJ13" s="29"/>
      <c r="AK13" s="29"/>
      <c r="AL13" s="29"/>
      <c r="AM13" s="29"/>
    </row>
    <row r="14" spans="1:57" ht="12" customHeight="1">
      <c r="A14" s="824"/>
      <c r="B14" s="8"/>
      <c r="C14" s="57"/>
      <c r="D14" s="18"/>
      <c r="E14" s="97"/>
      <c r="F14" s="97"/>
      <c r="G14" s="97"/>
      <c r="H14" s="97"/>
      <c r="I14" s="97"/>
      <c r="J14" s="97"/>
      <c r="K14" s="97"/>
      <c r="L14" s="97"/>
      <c r="M14" s="97"/>
      <c r="N14" s="97"/>
      <c r="O14" s="97"/>
      <c r="P14" s="97"/>
      <c r="Q14" s="97"/>
      <c r="R14" s="97"/>
      <c r="S14" s="97"/>
      <c r="T14" s="97"/>
      <c r="U14" s="97"/>
      <c r="V14" s="97"/>
      <c r="W14" s="97"/>
      <c r="X14" s="97"/>
      <c r="Y14" s="97"/>
      <c r="Z14" s="97"/>
      <c r="AA14" s="97"/>
      <c r="AB14" s="34"/>
      <c r="AC14" s="97"/>
      <c r="AD14" s="34"/>
      <c r="AE14" s="97"/>
      <c r="AF14" s="5"/>
      <c r="AG14" s="4"/>
      <c r="AH14" s="29"/>
      <c r="AI14" s="29"/>
      <c r="AJ14" s="29"/>
      <c r="AK14" s="29"/>
      <c r="AL14" s="29"/>
      <c r="AM14" s="29"/>
    </row>
    <row r="15" spans="1:57" ht="12" customHeight="1">
      <c r="A15" s="824"/>
      <c r="B15" s="8"/>
      <c r="C15" s="57"/>
      <c r="D15" s="18"/>
      <c r="E15" s="97"/>
      <c r="F15" s="97"/>
      <c r="G15" s="97"/>
      <c r="H15" s="97"/>
      <c r="I15" s="97"/>
      <c r="J15" s="97"/>
      <c r="K15" s="97"/>
      <c r="L15" s="97"/>
      <c r="M15" s="97"/>
      <c r="N15" s="97"/>
      <c r="O15" s="97"/>
      <c r="P15" s="97"/>
      <c r="Q15" s="97"/>
      <c r="R15" s="97"/>
      <c r="S15" s="97"/>
      <c r="T15" s="97"/>
      <c r="U15" s="97"/>
      <c r="V15" s="97"/>
      <c r="W15" s="97"/>
      <c r="X15" s="97"/>
      <c r="Y15" s="97"/>
      <c r="Z15" s="97"/>
      <c r="AA15" s="97"/>
      <c r="AB15" s="34"/>
      <c r="AC15" s="97"/>
      <c r="AD15" s="34"/>
      <c r="AE15" s="97"/>
      <c r="AF15" s="5"/>
      <c r="AG15" s="4"/>
      <c r="AH15" s="29"/>
      <c r="AI15" s="29"/>
      <c r="AJ15" s="29"/>
      <c r="AK15" s="29"/>
      <c r="AL15" s="29"/>
      <c r="AM15" s="29"/>
    </row>
    <row r="16" spans="1:57" ht="12" customHeight="1">
      <c r="A16" s="824"/>
      <c r="B16" s="8"/>
      <c r="C16" s="57"/>
      <c r="D16" s="18"/>
      <c r="E16" s="97"/>
      <c r="F16" s="97"/>
      <c r="G16" s="97"/>
      <c r="H16" s="97"/>
      <c r="I16" s="97"/>
      <c r="J16" s="97"/>
      <c r="K16" s="97"/>
      <c r="L16" s="97"/>
      <c r="M16" s="97"/>
      <c r="N16" s="97"/>
      <c r="O16" s="97"/>
      <c r="P16" s="97"/>
      <c r="Q16" s="97"/>
      <c r="R16" s="97"/>
      <c r="S16" s="97"/>
      <c r="T16" s="97"/>
      <c r="U16" s="97"/>
      <c r="V16" s="97"/>
      <c r="W16" s="97"/>
      <c r="X16" s="97"/>
      <c r="Y16" s="97"/>
      <c r="Z16" s="97"/>
      <c r="AA16" s="97"/>
      <c r="AB16" s="34"/>
      <c r="AC16" s="97"/>
      <c r="AD16" s="34"/>
      <c r="AE16" s="97"/>
      <c r="AF16" s="5"/>
      <c r="AG16" s="4"/>
      <c r="AH16" s="29"/>
      <c r="AI16" s="29"/>
      <c r="AJ16" s="29"/>
      <c r="AK16" s="29"/>
      <c r="AL16" s="29"/>
      <c r="AM16" s="29"/>
    </row>
    <row r="17" spans="1:53" ht="12" customHeight="1">
      <c r="A17" s="824"/>
      <c r="B17" s="8"/>
      <c r="C17" s="57"/>
      <c r="D17" s="18"/>
      <c r="E17" s="97"/>
      <c r="F17" s="97"/>
      <c r="G17" s="97"/>
      <c r="H17" s="97"/>
      <c r="I17" s="97"/>
      <c r="J17" s="97"/>
      <c r="K17" s="97"/>
      <c r="L17" s="97"/>
      <c r="M17" s="97"/>
      <c r="N17" s="97"/>
      <c r="O17" s="97"/>
      <c r="P17" s="97"/>
      <c r="Q17" s="97"/>
      <c r="R17" s="97"/>
      <c r="S17" s="97"/>
      <c r="T17" s="97"/>
      <c r="U17" s="97"/>
      <c r="V17" s="97"/>
      <c r="W17" s="97"/>
      <c r="X17" s="97"/>
      <c r="Y17" s="97"/>
      <c r="Z17" s="97"/>
      <c r="AA17" s="97"/>
      <c r="AB17" s="34"/>
      <c r="AC17" s="97"/>
      <c r="AD17" s="34"/>
      <c r="AE17" s="97"/>
      <c r="AF17" s="5"/>
      <c r="AG17" s="4"/>
      <c r="AH17" s="29"/>
      <c r="AI17" s="29"/>
      <c r="AJ17" s="29"/>
      <c r="AK17" s="29"/>
      <c r="AL17" s="29"/>
      <c r="AM17" s="29"/>
    </row>
    <row r="18" spans="1:53" ht="12" customHeight="1">
      <c r="A18" s="824"/>
      <c r="B18" s="8"/>
      <c r="C18" s="57"/>
      <c r="D18" s="18"/>
      <c r="E18" s="97"/>
      <c r="F18" s="97"/>
      <c r="G18" s="97"/>
      <c r="H18" s="97"/>
      <c r="I18" s="97"/>
      <c r="J18" s="97"/>
      <c r="K18" s="97"/>
      <c r="L18" s="97"/>
      <c r="M18" s="97"/>
      <c r="N18" s="97"/>
      <c r="O18" s="97"/>
      <c r="P18" s="97"/>
      <c r="Q18" s="97"/>
      <c r="R18" s="97"/>
      <c r="S18" s="97"/>
      <c r="T18" s="97"/>
      <c r="U18" s="97"/>
      <c r="V18" s="97"/>
      <c r="W18" s="97"/>
      <c r="X18" s="97"/>
      <c r="Y18" s="97"/>
      <c r="Z18" s="97"/>
      <c r="AA18" s="97"/>
      <c r="AB18" s="34"/>
      <c r="AC18" s="97"/>
      <c r="AD18" s="34"/>
      <c r="AE18" s="97"/>
      <c r="AF18" s="5"/>
      <c r="AG18" s="4"/>
      <c r="AH18" s="29"/>
      <c r="AI18" s="29"/>
      <c r="AJ18" s="29"/>
      <c r="AK18" s="29"/>
      <c r="AL18" s="29"/>
      <c r="AM18" s="29"/>
    </row>
    <row r="19" spans="1:53" ht="12" customHeight="1">
      <c r="A19" s="824"/>
      <c r="B19" s="8"/>
      <c r="C19" s="57"/>
      <c r="D19" s="18"/>
      <c r="E19" s="97"/>
      <c r="F19" s="97"/>
      <c r="G19" s="97"/>
      <c r="H19" s="97"/>
      <c r="I19" s="97"/>
      <c r="J19" s="97"/>
      <c r="K19" s="97"/>
      <c r="L19" s="97"/>
      <c r="M19" s="97"/>
      <c r="N19" s="97"/>
      <c r="O19" s="97"/>
      <c r="P19" s="97"/>
      <c r="Q19" s="97"/>
      <c r="R19" s="97"/>
      <c r="S19" s="97"/>
      <c r="T19" s="97"/>
      <c r="U19" s="97"/>
      <c r="V19" s="97"/>
      <c r="W19" s="97"/>
      <c r="X19" s="97"/>
      <c r="Y19" s="97"/>
      <c r="Z19" s="97"/>
      <c r="AA19" s="97"/>
      <c r="AB19" s="34"/>
      <c r="AC19" s="97"/>
      <c r="AD19" s="34"/>
      <c r="AE19" s="97"/>
      <c r="AF19" s="5"/>
      <c r="AG19" s="4"/>
      <c r="AH19" s="29"/>
      <c r="AI19" s="29"/>
      <c r="AJ19" s="29"/>
      <c r="AK19" s="29"/>
      <c r="AL19" s="29"/>
      <c r="AM19" s="29"/>
    </row>
    <row r="20" spans="1:53" ht="12" customHeight="1">
      <c r="A20" s="824"/>
      <c r="B20" s="8"/>
      <c r="C20" s="57"/>
      <c r="D20" s="18"/>
      <c r="E20" s="97"/>
      <c r="F20" s="97"/>
      <c r="G20" s="97"/>
      <c r="H20" s="97"/>
      <c r="I20" s="97"/>
      <c r="J20" s="97"/>
      <c r="K20" s="97"/>
      <c r="L20" s="97"/>
      <c r="M20" s="97"/>
      <c r="N20" s="97"/>
      <c r="O20" s="97"/>
      <c r="P20" s="97"/>
      <c r="Q20" s="97"/>
      <c r="R20" s="97"/>
      <c r="S20" s="97"/>
      <c r="T20" s="97"/>
      <c r="U20" s="97"/>
      <c r="V20" s="97"/>
      <c r="W20" s="97"/>
      <c r="X20" s="97"/>
      <c r="Y20" s="97"/>
      <c r="Z20" s="97"/>
      <c r="AA20" s="97"/>
      <c r="AB20" s="34"/>
      <c r="AC20" s="97"/>
      <c r="AD20" s="34"/>
      <c r="AE20" s="97"/>
      <c r="AF20" s="5"/>
      <c r="AG20" s="4"/>
      <c r="AH20" s="29"/>
      <c r="AI20" s="29"/>
      <c r="AJ20" s="29"/>
      <c r="AK20" s="29"/>
      <c r="AL20" s="29"/>
      <c r="AM20" s="29"/>
    </row>
    <row r="21" spans="1:53" ht="12" customHeight="1">
      <c r="A21" s="824"/>
      <c r="B21" s="8"/>
      <c r="C21" s="57"/>
      <c r="D21" s="18"/>
      <c r="E21" s="97"/>
      <c r="F21" s="97"/>
      <c r="G21" s="97"/>
      <c r="H21" s="97"/>
      <c r="I21" s="97"/>
      <c r="J21" s="97"/>
      <c r="K21" s="97"/>
      <c r="L21" s="97"/>
      <c r="M21" s="97"/>
      <c r="N21" s="97"/>
      <c r="O21" s="97"/>
      <c r="P21" s="97"/>
      <c r="Q21" s="97"/>
      <c r="R21" s="97"/>
      <c r="S21" s="97"/>
      <c r="T21" s="97"/>
      <c r="U21" s="97"/>
      <c r="V21" s="97"/>
      <c r="W21" s="97"/>
      <c r="X21" s="97"/>
      <c r="Y21" s="97"/>
      <c r="Z21" s="97"/>
      <c r="AA21" s="97"/>
      <c r="AB21" s="34"/>
      <c r="AC21" s="97"/>
      <c r="AD21" s="34"/>
      <c r="AE21" s="97"/>
      <c r="AF21" s="5"/>
      <c r="AG21" s="4"/>
      <c r="AH21" s="29"/>
      <c r="AI21" s="29"/>
      <c r="AJ21" s="29"/>
      <c r="AK21" s="29"/>
      <c r="AL21" s="29"/>
      <c r="AM21" s="29"/>
    </row>
    <row r="22" spans="1:53" ht="12" customHeight="1">
      <c r="A22" s="824"/>
      <c r="B22" s="8"/>
      <c r="C22" s="57"/>
      <c r="D22" s="18"/>
      <c r="E22" s="97"/>
      <c r="F22" s="97"/>
      <c r="G22" s="97"/>
      <c r="H22" s="97"/>
      <c r="I22" s="97"/>
      <c r="J22" s="97"/>
      <c r="K22" s="97"/>
      <c r="L22" s="97"/>
      <c r="M22" s="97"/>
      <c r="N22" s="97"/>
      <c r="O22" s="97"/>
      <c r="P22" s="97"/>
      <c r="Q22" s="97"/>
      <c r="R22" s="97"/>
      <c r="S22" s="97"/>
      <c r="T22" s="97"/>
      <c r="U22" s="97"/>
      <c r="V22" s="97"/>
      <c r="W22" s="97"/>
      <c r="X22" s="97"/>
      <c r="Y22" s="97"/>
      <c r="Z22" s="97"/>
      <c r="AA22" s="97"/>
      <c r="AB22" s="34"/>
      <c r="AC22" s="97"/>
      <c r="AD22" s="34"/>
      <c r="AE22" s="97"/>
      <c r="AF22" s="5"/>
      <c r="AG22" s="4"/>
      <c r="AH22" s="29"/>
      <c r="AI22" s="29"/>
      <c r="AJ22" s="29"/>
      <c r="AK22" s="29"/>
      <c r="AL22" s="29"/>
      <c r="AM22" s="29"/>
    </row>
    <row r="23" spans="1:53" ht="12" customHeight="1">
      <c r="A23" s="824"/>
      <c r="B23" s="8"/>
      <c r="C23" s="57"/>
      <c r="D23" s="18"/>
      <c r="E23" s="97"/>
      <c r="F23" s="97"/>
      <c r="G23" s="97"/>
      <c r="H23" s="97"/>
      <c r="I23" s="97"/>
      <c r="J23" s="97"/>
      <c r="K23" s="97"/>
      <c r="L23" s="97"/>
      <c r="M23" s="97"/>
      <c r="N23" s="97"/>
      <c r="O23" s="97"/>
      <c r="P23" s="97"/>
      <c r="Q23" s="97"/>
      <c r="R23" s="97"/>
      <c r="S23" s="97"/>
      <c r="T23" s="97"/>
      <c r="U23" s="97"/>
      <c r="V23" s="97"/>
      <c r="W23" s="97"/>
      <c r="X23" s="97"/>
      <c r="Y23" s="97"/>
      <c r="Z23" s="97"/>
      <c r="AA23" s="97"/>
      <c r="AB23" s="34"/>
      <c r="AC23" s="97"/>
      <c r="AD23" s="34"/>
      <c r="AE23" s="97"/>
      <c r="AF23" s="5"/>
      <c r="AG23" s="4"/>
      <c r="AH23" s="29"/>
      <c r="AI23" s="29"/>
      <c r="AJ23" s="29"/>
      <c r="AK23" s="29"/>
      <c r="AL23" s="29"/>
      <c r="AM23" s="29"/>
    </row>
    <row r="24" spans="1:53" ht="12" customHeight="1">
      <c r="A24" s="824"/>
      <c r="B24" s="8"/>
      <c r="C24" s="57"/>
      <c r="D24" s="18"/>
      <c r="E24" s="97"/>
      <c r="F24" s="97"/>
      <c r="G24" s="97"/>
      <c r="H24" s="97"/>
      <c r="I24" s="97"/>
      <c r="J24" s="97"/>
      <c r="K24" s="97"/>
      <c r="L24" s="97"/>
      <c r="M24" s="97"/>
      <c r="N24" s="97"/>
      <c r="O24" s="97"/>
      <c r="P24" s="97"/>
      <c r="Q24" s="97"/>
      <c r="R24" s="97"/>
      <c r="S24" s="97"/>
      <c r="T24" s="97"/>
      <c r="U24" s="97"/>
      <c r="V24" s="97"/>
      <c r="W24" s="97"/>
      <c r="X24" s="97"/>
      <c r="Y24" s="97"/>
      <c r="Z24" s="97"/>
      <c r="AA24" s="97"/>
      <c r="AB24" s="34"/>
      <c r="AC24" s="97"/>
      <c r="AD24" s="34"/>
      <c r="AE24" s="97"/>
      <c r="AF24" s="5"/>
      <c r="AG24" s="4"/>
      <c r="AH24" s="29"/>
      <c r="AI24" s="29"/>
      <c r="AJ24" s="29"/>
      <c r="AK24" s="29"/>
      <c r="AL24" s="29"/>
      <c r="AM24" s="29"/>
    </row>
    <row r="25" spans="1:53" ht="12" customHeight="1">
      <c r="A25" s="824"/>
      <c r="B25" s="8"/>
      <c r="C25" s="57"/>
      <c r="D25" s="18"/>
      <c r="E25" s="97"/>
      <c r="F25" s="97"/>
      <c r="G25" s="97"/>
      <c r="H25" s="97"/>
      <c r="I25" s="97"/>
      <c r="J25" s="97"/>
      <c r="K25" s="97"/>
      <c r="L25" s="97"/>
      <c r="M25" s="97"/>
      <c r="N25" s="97"/>
      <c r="O25" s="97"/>
      <c r="P25" s="97"/>
      <c r="Q25" s="97"/>
      <c r="R25" s="97"/>
      <c r="S25" s="97"/>
      <c r="T25" s="97"/>
      <c r="U25" s="97"/>
      <c r="V25" s="97"/>
      <c r="W25" s="97"/>
      <c r="X25" s="97"/>
      <c r="Y25" s="97"/>
      <c r="Z25" s="97"/>
      <c r="AA25" s="97"/>
      <c r="AB25" s="34"/>
      <c r="AC25" s="97"/>
      <c r="AD25" s="34"/>
      <c r="AE25" s="97"/>
      <c r="AF25" s="5"/>
      <c r="AG25" s="4"/>
      <c r="AH25" s="29"/>
      <c r="AI25" s="29"/>
      <c r="AJ25" s="29"/>
      <c r="AK25" s="29"/>
      <c r="AL25" s="29"/>
      <c r="AM25" s="29"/>
    </row>
    <row r="26" spans="1:53" ht="12" customHeight="1">
      <c r="A26" s="824"/>
      <c r="B26" s="8"/>
      <c r="C26" s="57"/>
      <c r="D26" s="18"/>
      <c r="E26" s="97"/>
      <c r="F26" s="97"/>
      <c r="G26" s="97"/>
      <c r="H26" s="97"/>
      <c r="I26" s="97"/>
      <c r="J26" s="97"/>
      <c r="K26" s="97"/>
      <c r="L26" s="97"/>
      <c r="M26" s="97"/>
      <c r="N26" s="97"/>
      <c r="O26" s="97"/>
      <c r="P26" s="97"/>
      <c r="Q26" s="97"/>
      <c r="R26" s="97"/>
      <c r="S26" s="97"/>
      <c r="T26" s="97"/>
      <c r="U26" s="97"/>
      <c r="V26" s="97"/>
      <c r="W26" s="97"/>
      <c r="X26" s="97"/>
      <c r="Y26" s="97"/>
      <c r="Z26" s="97"/>
      <c r="AA26" s="97"/>
      <c r="AB26" s="34"/>
      <c r="AC26" s="97"/>
      <c r="AD26" s="34"/>
      <c r="AE26" s="97"/>
      <c r="AF26" s="5"/>
      <c r="AG26" s="4"/>
      <c r="AH26" s="29"/>
      <c r="AI26" s="29"/>
      <c r="AJ26" s="29"/>
      <c r="AK26" s="29"/>
      <c r="AL26" s="29"/>
      <c r="AM26" s="29"/>
    </row>
    <row r="27" spans="1:53" ht="12" customHeight="1">
      <c r="A27" s="824"/>
      <c r="B27" s="8"/>
      <c r="C27" s="57"/>
      <c r="D27" s="18"/>
      <c r="E27" s="97"/>
      <c r="F27" s="97"/>
      <c r="G27" s="97"/>
      <c r="H27" s="97"/>
      <c r="I27" s="97"/>
      <c r="J27" s="97"/>
      <c r="K27" s="97"/>
      <c r="L27" s="97"/>
      <c r="M27" s="97"/>
      <c r="N27" s="97"/>
      <c r="O27" s="97"/>
      <c r="P27" s="97"/>
      <c r="Q27" s="97"/>
      <c r="R27" s="97"/>
      <c r="S27" s="97"/>
      <c r="T27" s="97"/>
      <c r="U27" s="97"/>
      <c r="V27" s="97"/>
      <c r="W27" s="97"/>
      <c r="X27" s="97"/>
      <c r="Y27" s="97"/>
      <c r="Z27" s="97"/>
      <c r="AA27" s="97"/>
      <c r="AB27" s="34"/>
      <c r="AC27" s="97"/>
      <c r="AD27" s="34"/>
      <c r="AE27" s="97"/>
      <c r="AF27" s="5"/>
      <c r="AG27" s="4"/>
      <c r="AH27" s="29"/>
      <c r="AI27" s="29"/>
      <c r="AJ27" s="29"/>
      <c r="AK27" s="29"/>
      <c r="AL27" s="29"/>
      <c r="AM27" s="29"/>
    </row>
    <row r="28" spans="1:53" ht="12" customHeight="1">
      <c r="A28" s="824"/>
      <c r="B28" s="8"/>
      <c r="C28" s="57"/>
      <c r="D28" s="18"/>
      <c r="E28" s="97"/>
      <c r="F28" s="97"/>
      <c r="G28" s="97"/>
      <c r="H28" s="97"/>
      <c r="I28" s="97"/>
      <c r="J28" s="97"/>
      <c r="K28" s="97"/>
      <c r="L28" s="97"/>
      <c r="M28" s="97"/>
      <c r="N28" s="97"/>
      <c r="O28" s="97"/>
      <c r="P28" s="97"/>
      <c r="Q28" s="97"/>
      <c r="R28" s="97"/>
      <c r="S28" s="97"/>
      <c r="T28" s="97"/>
      <c r="U28" s="97"/>
      <c r="V28" s="97"/>
      <c r="W28" s="97"/>
      <c r="X28" s="97"/>
      <c r="Y28" s="97"/>
      <c r="Z28" s="97"/>
      <c r="AA28" s="97"/>
      <c r="AB28" s="34"/>
      <c r="AC28" s="97"/>
      <c r="AD28" s="34"/>
      <c r="AE28" s="97"/>
      <c r="AF28" s="5"/>
      <c r="AG28" s="4"/>
      <c r="AH28" s="29"/>
      <c r="AI28" s="29"/>
      <c r="AJ28" s="29"/>
      <c r="AK28" s="29"/>
      <c r="AL28" s="29"/>
      <c r="AM28" s="29"/>
      <c r="AR28" s="30"/>
      <c r="AS28" s="66"/>
    </row>
    <row r="29" spans="1:53" ht="6" customHeight="1">
      <c r="A29" s="824"/>
      <c r="B29" s="8"/>
      <c r="C29" s="57"/>
      <c r="D29" s="18"/>
      <c r="E29" s="18"/>
      <c r="F29" s="18"/>
      <c r="G29" s="18"/>
      <c r="H29" s="18"/>
      <c r="I29" s="18"/>
      <c r="J29" s="18"/>
      <c r="K29" s="18"/>
      <c r="L29" s="18"/>
      <c r="M29" s="18"/>
      <c r="N29" s="18"/>
      <c r="O29" s="18"/>
      <c r="P29" s="18"/>
      <c r="Q29" s="18"/>
      <c r="R29" s="16"/>
      <c r="S29" s="16"/>
      <c r="T29" s="16"/>
      <c r="U29" s="16"/>
      <c r="V29" s="26"/>
      <c r="W29" s="16"/>
      <c r="X29" s="16"/>
      <c r="Y29" s="16"/>
      <c r="Z29" s="16"/>
      <c r="AA29" s="16"/>
      <c r="AB29" s="16"/>
      <c r="AC29" s="16"/>
      <c r="AD29" s="16"/>
      <c r="AE29" s="16"/>
      <c r="AF29" s="5"/>
      <c r="AG29" s="4"/>
      <c r="AH29" s="29"/>
      <c r="AI29" s="29"/>
      <c r="AJ29" s="29"/>
      <c r="AK29" s="29"/>
      <c r="AL29" s="29"/>
      <c r="AM29" s="29"/>
    </row>
    <row r="30" spans="1:53" ht="6" customHeight="1">
      <c r="A30" s="824"/>
      <c r="B30" s="8"/>
      <c r="C30" s="71"/>
      <c r="D30" s="18"/>
      <c r="E30" s="18"/>
      <c r="F30" s="18"/>
      <c r="G30" s="18"/>
      <c r="H30" s="18"/>
      <c r="I30" s="18"/>
      <c r="J30" s="18"/>
      <c r="K30" s="18"/>
      <c r="L30" s="18"/>
      <c r="M30" s="18"/>
      <c r="N30" s="18"/>
      <c r="O30" s="18"/>
      <c r="P30" s="18"/>
      <c r="Q30" s="18"/>
      <c r="R30" s="16"/>
      <c r="S30" s="16"/>
      <c r="T30" s="16"/>
      <c r="U30" s="16"/>
      <c r="V30" s="26"/>
      <c r="W30" s="16"/>
      <c r="X30" s="16"/>
      <c r="Y30" s="16"/>
      <c r="Z30" s="16"/>
      <c r="AA30" s="16"/>
      <c r="AB30" s="16"/>
      <c r="AC30" s="16"/>
      <c r="AD30" s="16"/>
      <c r="AE30" s="16"/>
      <c r="AF30" s="5"/>
      <c r="AG30" s="4"/>
      <c r="AH30" s="29"/>
      <c r="AI30" s="29"/>
      <c r="AJ30" s="29"/>
      <c r="AK30" s="29"/>
      <c r="AL30" s="29"/>
      <c r="AM30" s="29"/>
    </row>
    <row r="31" spans="1:53" ht="9" customHeight="1">
      <c r="A31" s="824"/>
      <c r="B31" s="8"/>
      <c r="C31" s="63"/>
      <c r="D31" s="63"/>
      <c r="E31" s="63"/>
      <c r="F31" s="63"/>
      <c r="G31" s="63"/>
      <c r="H31" s="63"/>
      <c r="I31" s="63"/>
      <c r="J31" s="18"/>
      <c r="K31" s="18"/>
      <c r="L31" s="18"/>
      <c r="M31" s="18"/>
      <c r="N31" s="18"/>
      <c r="O31" s="18"/>
      <c r="P31" s="18"/>
      <c r="Q31" s="18"/>
      <c r="R31" s="16"/>
      <c r="S31" s="16"/>
      <c r="T31" s="16"/>
      <c r="U31" s="16"/>
      <c r="V31" s="26"/>
      <c r="W31" s="16"/>
      <c r="X31" s="16"/>
      <c r="Y31" s="16"/>
      <c r="Z31" s="16"/>
      <c r="AA31" s="16"/>
      <c r="AB31" s="16"/>
      <c r="AC31" s="16"/>
      <c r="AD31" s="16"/>
      <c r="AE31" s="16"/>
      <c r="AF31" s="5"/>
      <c r="AG31" s="4"/>
      <c r="AH31" s="29"/>
      <c r="AI31" s="29"/>
      <c r="AJ31" s="29"/>
      <c r="AK31" s="29"/>
      <c r="AL31" s="29"/>
      <c r="AM31" s="29"/>
    </row>
    <row r="32" spans="1:53" ht="12.75" customHeight="1">
      <c r="A32" s="824"/>
      <c r="B32" s="8"/>
      <c r="C32" s="57"/>
      <c r="D32" s="18"/>
      <c r="E32" s="18"/>
      <c r="F32" s="18"/>
      <c r="G32" s="18"/>
      <c r="H32" s="18"/>
      <c r="I32" s="18"/>
      <c r="J32" s="18"/>
      <c r="K32" s="18"/>
      <c r="L32" s="18"/>
      <c r="M32" s="18"/>
      <c r="N32" s="18"/>
      <c r="O32" s="18"/>
      <c r="P32" s="18"/>
      <c r="Q32" s="18"/>
      <c r="R32" s="16"/>
      <c r="S32" s="16"/>
      <c r="T32" s="16"/>
      <c r="U32" s="16"/>
      <c r="V32" s="26"/>
      <c r="W32" s="16"/>
      <c r="X32" s="16"/>
      <c r="Y32" s="16"/>
      <c r="Z32" s="16"/>
      <c r="AA32" s="16"/>
      <c r="AB32" s="16"/>
      <c r="AC32" s="16"/>
      <c r="AD32" s="16"/>
      <c r="AE32" s="16"/>
      <c r="AF32" s="5"/>
      <c r="AG32" s="4"/>
      <c r="AH32" s="105"/>
      <c r="AI32" s="106"/>
      <c r="AJ32" s="106"/>
      <c r="AK32" s="106"/>
      <c r="AL32" s="107"/>
      <c r="AM32" s="105"/>
      <c r="AN32" s="33"/>
      <c r="AO32" s="33"/>
      <c r="AP32" s="33"/>
      <c r="AQ32" s="33"/>
      <c r="AR32" s="33"/>
      <c r="AS32" s="33"/>
      <c r="AT32" s="33"/>
      <c r="AU32" s="33"/>
      <c r="AV32" s="33"/>
      <c r="AW32" s="33"/>
      <c r="AX32" s="33"/>
      <c r="AY32" s="33"/>
      <c r="AZ32" s="33"/>
      <c r="BA32" s="33"/>
    </row>
    <row r="33" spans="1:58" ht="12.75" customHeight="1">
      <c r="A33" s="824"/>
      <c r="B33" s="8"/>
      <c r="C33" s="57"/>
      <c r="D33" s="18"/>
      <c r="E33" s="18"/>
      <c r="F33" s="18"/>
      <c r="G33" s="18"/>
      <c r="H33" s="18"/>
      <c r="I33" s="18"/>
      <c r="J33" s="18"/>
      <c r="K33" s="18"/>
      <c r="L33" s="18"/>
      <c r="M33" s="18"/>
      <c r="N33" s="18"/>
      <c r="O33" s="18"/>
      <c r="P33" s="18"/>
      <c r="Q33" s="18"/>
      <c r="R33" s="16"/>
      <c r="S33" s="16"/>
      <c r="T33" s="16"/>
      <c r="U33" s="16"/>
      <c r="V33" s="26"/>
      <c r="W33" s="16"/>
      <c r="X33" s="16"/>
      <c r="Y33" s="16"/>
      <c r="Z33" s="16"/>
      <c r="AA33" s="16"/>
      <c r="AB33" s="16"/>
      <c r="AC33" s="16"/>
      <c r="AD33" s="16"/>
      <c r="AE33" s="16"/>
      <c r="AF33" s="5"/>
      <c r="AG33" s="4"/>
      <c r="AH33" s="105"/>
      <c r="AI33" s="29"/>
      <c r="AJ33" s="29"/>
      <c r="AK33" s="29"/>
      <c r="AL33" s="29"/>
      <c r="AM33" s="29"/>
    </row>
    <row r="34" spans="1:58" ht="15.75" customHeight="1">
      <c r="A34" s="824"/>
      <c r="B34" s="8"/>
      <c r="C34" s="57"/>
      <c r="D34" s="18"/>
      <c r="E34" s="18"/>
      <c r="F34" s="18"/>
      <c r="G34" s="18"/>
      <c r="H34" s="18"/>
      <c r="I34" s="18"/>
      <c r="J34" s="18"/>
      <c r="K34" s="18"/>
      <c r="L34" s="18"/>
      <c r="M34" s="18"/>
      <c r="N34" s="18"/>
      <c r="O34" s="18"/>
      <c r="P34" s="18"/>
      <c r="Q34" s="18"/>
      <c r="R34" s="16"/>
      <c r="S34" s="16"/>
      <c r="T34" s="16"/>
      <c r="U34" s="16"/>
      <c r="V34" s="26"/>
      <c r="W34" s="16"/>
      <c r="X34" s="16"/>
      <c r="Y34" s="16"/>
      <c r="Z34" s="16"/>
      <c r="AA34" s="16"/>
      <c r="AB34" s="16"/>
      <c r="AC34" s="16"/>
      <c r="AD34" s="16"/>
      <c r="AE34" s="16"/>
      <c r="AF34" s="5"/>
      <c r="AG34" s="4"/>
      <c r="AH34" s="105"/>
      <c r="AI34" s="29"/>
      <c r="AJ34" s="29"/>
      <c r="AK34" s="29"/>
      <c r="AL34" s="29"/>
      <c r="AM34" s="29"/>
    </row>
    <row r="35" spans="1:58" ht="20.25" customHeight="1">
      <c r="A35" s="824"/>
      <c r="B35" s="8"/>
      <c r="C35" s="57"/>
      <c r="D35" s="18"/>
      <c r="E35" s="18"/>
      <c r="F35" s="18"/>
      <c r="G35" s="18"/>
      <c r="H35" s="18"/>
      <c r="I35" s="18"/>
      <c r="J35" s="18"/>
      <c r="K35" s="18"/>
      <c r="L35" s="18"/>
      <c r="M35" s="18"/>
      <c r="N35" s="18"/>
      <c r="O35" s="18"/>
      <c r="P35" s="18"/>
      <c r="Q35" s="18"/>
      <c r="R35" s="16"/>
      <c r="S35" s="16"/>
      <c r="T35" s="16"/>
      <c r="U35" s="16"/>
      <c r="V35" s="26"/>
      <c r="W35" s="16"/>
      <c r="X35" s="16"/>
      <c r="Y35" s="16"/>
      <c r="Z35" s="16"/>
      <c r="AA35" s="16"/>
      <c r="AB35" s="16"/>
      <c r="AC35" s="16"/>
      <c r="AD35" s="16"/>
      <c r="AE35" s="16"/>
      <c r="AF35" s="5"/>
      <c r="AG35" s="4"/>
      <c r="AH35" s="108"/>
      <c r="AI35" s="29"/>
      <c r="AJ35" s="29"/>
      <c r="AK35" s="29"/>
      <c r="AL35" s="29"/>
      <c r="AM35" s="29"/>
    </row>
    <row r="36" spans="1:58" ht="15.75" customHeight="1">
      <c r="A36" s="824"/>
      <c r="B36" s="8"/>
      <c r="C36" s="57"/>
      <c r="D36" s="18"/>
      <c r="E36" s="18"/>
      <c r="F36" s="18"/>
      <c r="G36" s="18"/>
      <c r="H36" s="18"/>
      <c r="I36" s="18"/>
      <c r="J36" s="18"/>
      <c r="K36" s="18"/>
      <c r="L36" s="18"/>
      <c r="M36" s="18"/>
      <c r="N36" s="18"/>
      <c r="O36" s="18"/>
      <c r="P36" s="18"/>
      <c r="Q36" s="18"/>
      <c r="R36" s="16"/>
      <c r="S36" s="16"/>
      <c r="T36" s="16"/>
      <c r="U36" s="16"/>
      <c r="V36" s="26"/>
      <c r="W36" s="16"/>
      <c r="X36" s="16"/>
      <c r="Y36" s="16"/>
      <c r="Z36" s="16"/>
      <c r="AA36" s="16"/>
      <c r="AB36" s="16"/>
      <c r="AC36" s="16"/>
      <c r="AD36" s="16"/>
      <c r="AE36" s="16"/>
      <c r="AF36" s="5"/>
      <c r="AG36" s="4"/>
      <c r="AH36" s="105"/>
      <c r="AI36" s="29"/>
      <c r="AJ36" s="29"/>
      <c r="AK36" s="29"/>
      <c r="AL36" s="29"/>
      <c r="AM36" s="29"/>
    </row>
    <row r="37" spans="1:58" ht="12.75" customHeight="1">
      <c r="A37" s="824"/>
      <c r="B37" s="8"/>
      <c r="C37" s="57"/>
      <c r="D37" s="18"/>
      <c r="E37" s="18"/>
      <c r="F37" s="18"/>
      <c r="G37" s="18"/>
      <c r="H37" s="18"/>
      <c r="I37" s="18"/>
      <c r="J37" s="18"/>
      <c r="K37" s="18"/>
      <c r="L37" s="18"/>
      <c r="M37" s="18"/>
      <c r="N37" s="18"/>
      <c r="O37" s="18"/>
      <c r="P37" s="18"/>
      <c r="Q37" s="18"/>
      <c r="R37" s="16"/>
      <c r="S37" s="16"/>
      <c r="T37" s="16"/>
      <c r="U37" s="16"/>
      <c r="V37" s="26"/>
      <c r="W37" s="16"/>
      <c r="X37" s="16"/>
      <c r="Y37" s="16"/>
      <c r="Z37" s="16"/>
      <c r="AA37" s="16"/>
      <c r="AB37" s="16"/>
      <c r="AC37" s="16"/>
      <c r="AD37" s="16"/>
      <c r="AE37" s="16"/>
      <c r="AF37" s="5"/>
      <c r="AG37" s="4"/>
      <c r="AH37" s="105"/>
      <c r="AI37" s="29"/>
      <c r="AJ37" s="29"/>
      <c r="AK37" s="29"/>
      <c r="AL37" s="29"/>
      <c r="AM37" s="29"/>
    </row>
    <row r="38" spans="1:58" ht="12" customHeight="1">
      <c r="A38" s="824"/>
      <c r="B38" s="8"/>
      <c r="C38" s="57"/>
      <c r="D38" s="18"/>
      <c r="E38" s="18"/>
      <c r="F38" s="18"/>
      <c r="G38" s="18"/>
      <c r="H38" s="18"/>
      <c r="I38" s="18"/>
      <c r="J38" s="18"/>
      <c r="K38" s="18"/>
      <c r="L38" s="18"/>
      <c r="M38" s="18"/>
      <c r="N38" s="18"/>
      <c r="O38" s="18"/>
      <c r="P38" s="18"/>
      <c r="Q38" s="18"/>
      <c r="R38" s="16"/>
      <c r="S38" s="16"/>
      <c r="T38" s="16"/>
      <c r="U38" s="16"/>
      <c r="V38" s="26"/>
      <c r="W38" s="16"/>
      <c r="X38" s="16"/>
      <c r="Y38" s="16"/>
      <c r="Z38" s="16"/>
      <c r="AA38" s="16"/>
      <c r="AB38" s="16"/>
      <c r="AC38" s="16"/>
      <c r="AD38" s="16"/>
      <c r="AE38" s="16"/>
      <c r="AF38" s="5"/>
      <c r="AG38" s="4"/>
      <c r="AH38" s="105"/>
      <c r="AI38" s="29"/>
      <c r="AJ38" s="29"/>
      <c r="AK38" s="29"/>
      <c r="AL38" s="29"/>
      <c r="AM38" s="29"/>
    </row>
    <row r="39" spans="1:58" ht="12.75" customHeight="1">
      <c r="A39" s="824"/>
      <c r="B39" s="8"/>
      <c r="C39" s="57"/>
      <c r="D39" s="18"/>
      <c r="E39" s="18"/>
      <c r="F39" s="18"/>
      <c r="G39" s="18"/>
      <c r="H39" s="18"/>
      <c r="I39" s="18"/>
      <c r="J39" s="18"/>
      <c r="K39" s="18"/>
      <c r="L39" s="18"/>
      <c r="M39" s="18"/>
      <c r="N39" s="18"/>
      <c r="O39" s="18"/>
      <c r="P39" s="18"/>
      <c r="Q39" s="18"/>
      <c r="R39" s="16"/>
      <c r="S39" s="16"/>
      <c r="T39" s="16"/>
      <c r="U39" s="16"/>
      <c r="V39" s="26"/>
      <c r="W39" s="16"/>
      <c r="X39" s="16"/>
      <c r="Y39" s="16"/>
      <c r="Z39" s="16"/>
      <c r="AA39" s="16"/>
      <c r="AB39" s="16"/>
      <c r="AC39" s="16"/>
      <c r="AD39" s="16"/>
      <c r="AE39" s="16"/>
      <c r="AF39" s="5"/>
      <c r="AG39" s="4"/>
      <c r="AH39" s="105"/>
      <c r="AI39" s="29"/>
      <c r="AJ39" s="29"/>
      <c r="AK39" s="29"/>
      <c r="AL39" s="29"/>
      <c r="AM39" s="29"/>
    </row>
    <row r="40" spans="1:58" ht="12.75" customHeight="1">
      <c r="A40" s="824"/>
      <c r="B40" s="8"/>
      <c r="C40" s="57"/>
      <c r="D40" s="18"/>
      <c r="E40" s="18"/>
      <c r="F40" s="18"/>
      <c r="G40" s="18"/>
      <c r="H40" s="18"/>
      <c r="I40" s="18"/>
      <c r="J40" s="18"/>
      <c r="K40" s="18"/>
      <c r="L40" s="18"/>
      <c r="M40" s="18"/>
      <c r="N40" s="18"/>
      <c r="O40" s="18"/>
      <c r="P40" s="18"/>
      <c r="Q40" s="18"/>
      <c r="R40" s="16"/>
      <c r="S40" s="16"/>
      <c r="T40" s="16"/>
      <c r="U40" s="16"/>
      <c r="V40" s="26"/>
      <c r="W40" s="16"/>
      <c r="X40" s="16"/>
      <c r="Y40" s="16"/>
      <c r="Z40" s="16"/>
      <c r="AA40" s="16"/>
      <c r="AB40" s="16"/>
      <c r="AC40" s="16"/>
      <c r="AD40" s="16"/>
      <c r="AE40" s="16"/>
      <c r="AF40" s="5"/>
      <c r="AG40" s="4"/>
      <c r="AH40" s="105"/>
      <c r="AI40" s="29"/>
      <c r="AJ40" s="29"/>
      <c r="AK40" s="29"/>
      <c r="AL40" s="29"/>
      <c r="AM40" s="29"/>
    </row>
    <row r="41" spans="1:58" ht="10.5" customHeight="1">
      <c r="A41" s="824"/>
      <c r="B41" s="8"/>
      <c r="C41" s="57"/>
      <c r="D41" s="18"/>
      <c r="E41" s="18"/>
      <c r="F41" s="18"/>
      <c r="G41" s="18"/>
      <c r="H41" s="18"/>
      <c r="I41" s="18"/>
      <c r="J41" s="18"/>
      <c r="K41" s="18"/>
      <c r="L41" s="18"/>
      <c r="M41" s="18"/>
      <c r="N41" s="18"/>
      <c r="O41" s="18"/>
      <c r="P41" s="18"/>
      <c r="Q41" s="18"/>
      <c r="R41" s="16"/>
      <c r="S41" s="16"/>
      <c r="T41" s="16"/>
      <c r="U41" s="16"/>
      <c r="V41" s="26"/>
      <c r="W41" s="16"/>
      <c r="X41" s="16"/>
      <c r="Y41" s="16"/>
      <c r="Z41" s="16"/>
      <c r="AA41" s="16"/>
      <c r="AB41" s="16"/>
      <c r="AC41" s="16"/>
      <c r="AD41" s="16"/>
      <c r="AE41" s="16"/>
      <c r="AF41" s="5"/>
      <c r="AG41" s="4"/>
      <c r="AH41" s="105"/>
      <c r="AI41" s="29"/>
      <c r="AJ41" s="29"/>
      <c r="AK41" s="29"/>
      <c r="AL41" s="29"/>
      <c r="AM41" s="29"/>
    </row>
    <row r="42" spans="1:58" ht="19.5" customHeight="1">
      <c r="A42" s="824"/>
      <c r="B42" s="8"/>
      <c r="C42" s="8"/>
      <c r="D42" s="8"/>
      <c r="E42" s="8"/>
      <c r="F42" s="8"/>
      <c r="G42" s="8"/>
      <c r="H42" s="8"/>
      <c r="I42" s="8"/>
      <c r="J42" s="8"/>
      <c r="K42" s="8"/>
      <c r="L42" s="8"/>
      <c r="M42" s="8"/>
      <c r="N42" s="8"/>
      <c r="O42" s="8"/>
      <c r="P42" s="8"/>
      <c r="Q42" s="8"/>
      <c r="R42" s="74"/>
      <c r="S42" s="74"/>
      <c r="T42" s="8"/>
      <c r="U42" s="8"/>
      <c r="V42" s="8"/>
      <c r="W42" s="8"/>
      <c r="X42" s="8"/>
      <c r="Y42" s="8"/>
      <c r="Z42" s="8"/>
      <c r="AA42" s="8"/>
      <c r="AB42" s="24"/>
      <c r="AC42" s="8"/>
      <c r="AD42" s="24"/>
      <c r="AE42" s="8"/>
      <c r="AF42" s="5"/>
      <c r="AG42" s="4"/>
      <c r="AH42" s="29"/>
      <c r="AI42" s="69"/>
      <c r="AJ42" s="29"/>
      <c r="AK42" s="29"/>
      <c r="AL42" s="29"/>
      <c r="AM42" s="29"/>
    </row>
    <row r="43" spans="1:58" ht="9" customHeight="1">
      <c r="A43" s="824"/>
      <c r="B43" s="8"/>
      <c r="C43" s="100"/>
      <c r="D43" s="93"/>
      <c r="E43" s="93"/>
      <c r="F43" s="93"/>
      <c r="G43" s="93"/>
      <c r="H43" s="93"/>
      <c r="I43" s="93"/>
      <c r="J43" s="93"/>
      <c r="K43" s="93"/>
      <c r="L43" s="93"/>
      <c r="M43" s="93"/>
      <c r="N43" s="93"/>
      <c r="O43" s="93"/>
      <c r="P43" s="93"/>
      <c r="Q43" s="93"/>
      <c r="R43" s="101"/>
      <c r="S43" s="101"/>
      <c r="T43" s="101"/>
      <c r="U43" s="101"/>
      <c r="V43" s="101"/>
      <c r="W43" s="101"/>
      <c r="X43" s="101"/>
      <c r="Y43" s="101"/>
      <c r="Z43" s="101"/>
      <c r="AA43" s="101"/>
      <c r="AB43" s="101"/>
      <c r="AC43" s="101"/>
      <c r="AD43" s="101"/>
      <c r="AE43" s="101"/>
      <c r="AF43" s="5"/>
      <c r="AG43" s="4"/>
      <c r="AH43" s="29"/>
      <c r="AI43" s="29"/>
      <c r="AJ43" s="29"/>
      <c r="AK43" s="29"/>
      <c r="AL43" s="29"/>
      <c r="AM43" s="29"/>
    </row>
    <row r="44" spans="1:58" ht="3.75" customHeight="1">
      <c r="A44" s="824"/>
      <c r="B44" s="8"/>
      <c r="C44" s="13"/>
      <c r="D44" s="13"/>
      <c r="E44" s="13"/>
      <c r="F44" s="13"/>
      <c r="G44" s="13"/>
      <c r="H44" s="13"/>
      <c r="I44" s="13"/>
      <c r="J44" s="13"/>
      <c r="K44" s="13"/>
      <c r="L44" s="13"/>
      <c r="M44" s="13"/>
      <c r="N44" s="13"/>
      <c r="O44" s="13"/>
      <c r="P44" s="13"/>
      <c r="Q44" s="13"/>
      <c r="R44" s="5"/>
      <c r="S44" s="5"/>
      <c r="T44" s="5"/>
      <c r="U44" s="5"/>
      <c r="V44" s="5"/>
      <c r="W44" s="5"/>
      <c r="X44" s="5"/>
      <c r="Y44" s="5"/>
      <c r="Z44" s="5"/>
      <c r="AA44" s="5"/>
      <c r="AB44" s="5"/>
      <c r="AC44" s="5"/>
      <c r="AD44" s="5"/>
      <c r="AE44" s="5"/>
      <c r="AF44" s="5"/>
      <c r="AG44" s="4"/>
      <c r="AH44" s="29"/>
      <c r="AI44" s="29"/>
      <c r="AJ44" s="29"/>
      <c r="AK44" s="29"/>
      <c r="AL44" s="29"/>
      <c r="AM44" s="29"/>
    </row>
    <row r="45" spans="1:58" ht="11.25" customHeight="1">
      <c r="A45" s="824"/>
      <c r="B45" s="8"/>
      <c r="C45" s="13"/>
      <c r="D45" s="13"/>
      <c r="E45" s="15"/>
      <c r="F45" s="1600"/>
      <c r="G45" s="1600"/>
      <c r="H45" s="1600"/>
      <c r="I45" s="1600"/>
      <c r="J45" s="1600"/>
      <c r="K45" s="1600"/>
      <c r="L45" s="1600"/>
      <c r="M45" s="1600"/>
      <c r="N45" s="1600"/>
      <c r="O45" s="1600"/>
      <c r="P45" s="1600"/>
      <c r="Q45" s="1600"/>
      <c r="R45" s="1600"/>
      <c r="S45" s="1600"/>
      <c r="T45" s="1600"/>
      <c r="U45" s="1600"/>
      <c r="V45" s="1600"/>
      <c r="W45" s="15"/>
      <c r="X45" s="1600"/>
      <c r="Y45" s="1600"/>
      <c r="Z45" s="1600"/>
      <c r="AA45" s="1600"/>
      <c r="AB45" s="1600"/>
      <c r="AC45" s="1600"/>
      <c r="AD45" s="1600"/>
      <c r="AE45" s="15"/>
      <c r="AF45" s="8"/>
      <c r="AG45" s="4"/>
      <c r="AH45" s="29"/>
      <c r="AI45" s="29"/>
      <c r="AJ45" s="29"/>
      <c r="AK45" s="29"/>
      <c r="AL45" s="29"/>
      <c r="AM45" s="29"/>
    </row>
    <row r="46" spans="1:58" ht="12.75" customHeight="1">
      <c r="A46" s="824"/>
      <c r="B46" s="8"/>
      <c r="C46" s="13"/>
      <c r="D46" s="13"/>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5"/>
      <c r="AG46" s="4"/>
      <c r="AH46" s="29"/>
      <c r="AI46" s="29"/>
      <c r="AJ46" s="29"/>
      <c r="AK46" s="29"/>
      <c r="AL46" s="29"/>
      <c r="AM46" s="29"/>
    </row>
    <row r="47" spans="1:58" ht="6" customHeight="1">
      <c r="A47" s="824"/>
      <c r="B47" s="8"/>
      <c r="C47" s="13"/>
      <c r="D47" s="13"/>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5"/>
      <c r="AG47" s="4"/>
      <c r="AH47" s="29"/>
      <c r="AI47" s="29"/>
      <c r="AJ47" s="29"/>
      <c r="AK47" s="29"/>
      <c r="AL47" s="29"/>
      <c r="AM47" s="29"/>
    </row>
    <row r="48" spans="1:58" s="64" customFormat="1" ht="12" customHeight="1">
      <c r="A48" s="1198"/>
      <c r="B48" s="62"/>
      <c r="C48" s="75"/>
      <c r="D48" s="63"/>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84"/>
      <c r="AG48" s="61"/>
      <c r="AH48" s="104"/>
      <c r="AI48" s="111"/>
      <c r="AJ48" s="111"/>
      <c r="AK48" s="111"/>
      <c r="AL48" s="92"/>
      <c r="AM48" s="92"/>
      <c r="AN48"/>
      <c r="AO48"/>
      <c r="AP48"/>
      <c r="AQ48"/>
      <c r="AR48"/>
      <c r="AS48"/>
      <c r="AT48"/>
      <c r="AU48"/>
      <c r="AV48"/>
      <c r="AW48"/>
      <c r="AX48"/>
      <c r="AY48"/>
      <c r="AZ48"/>
      <c r="BA48"/>
      <c r="BB48"/>
      <c r="BC48"/>
      <c r="BD48"/>
      <c r="BE48"/>
      <c r="BF48"/>
    </row>
    <row r="49" spans="1:39" ht="10.5" customHeight="1">
      <c r="A49" s="824"/>
      <c r="B49" s="8"/>
      <c r="C49" s="57"/>
      <c r="D49" s="18"/>
      <c r="E49" s="97"/>
      <c r="F49" s="83"/>
      <c r="G49" s="83"/>
      <c r="H49" s="83"/>
      <c r="I49" s="83"/>
      <c r="J49" s="83"/>
      <c r="K49" s="83"/>
      <c r="L49" s="83"/>
      <c r="M49" s="83"/>
      <c r="N49" s="83"/>
      <c r="O49" s="83"/>
      <c r="P49" s="83"/>
      <c r="Q49" s="83"/>
      <c r="R49" s="83"/>
      <c r="S49" s="83"/>
      <c r="T49" s="83"/>
      <c r="U49" s="83"/>
      <c r="V49" s="83"/>
      <c r="W49" s="83"/>
      <c r="X49" s="83"/>
      <c r="Y49" s="83"/>
      <c r="Z49" s="83"/>
      <c r="AA49" s="83"/>
      <c r="AB49" s="83"/>
      <c r="AC49" s="83"/>
      <c r="AD49" s="83"/>
      <c r="AE49" s="97"/>
      <c r="AF49" s="5"/>
      <c r="AG49" s="4"/>
      <c r="AH49" s="70"/>
      <c r="AI49" s="111"/>
      <c r="AJ49" s="111"/>
      <c r="AK49" s="111"/>
      <c r="AL49" s="29"/>
      <c r="AM49" s="29"/>
    </row>
    <row r="50" spans="1:39" ht="12" customHeight="1">
      <c r="A50" s="824"/>
      <c r="B50" s="8"/>
      <c r="C50" s="57"/>
      <c r="D50" s="18"/>
      <c r="E50" s="97"/>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97"/>
      <c r="AF50" s="5"/>
      <c r="AG50" s="4"/>
      <c r="AH50" s="70"/>
      <c r="AI50" s="111"/>
      <c r="AJ50" s="111"/>
      <c r="AK50" s="111"/>
      <c r="AL50" s="29"/>
      <c r="AM50" s="29"/>
    </row>
    <row r="51" spans="1:39" ht="12" customHeight="1">
      <c r="A51" s="824"/>
      <c r="B51" s="8"/>
      <c r="C51" s="57"/>
      <c r="D51" s="18"/>
      <c r="E51" s="97"/>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97"/>
      <c r="AF51" s="5"/>
      <c r="AG51" s="4"/>
      <c r="AH51" s="29"/>
      <c r="AI51" s="111"/>
      <c r="AJ51" s="111"/>
      <c r="AK51" s="111"/>
      <c r="AL51" s="29"/>
      <c r="AM51" s="29"/>
    </row>
    <row r="52" spans="1:39" ht="12" customHeight="1">
      <c r="A52" s="824"/>
      <c r="B52" s="8"/>
      <c r="C52" s="57"/>
      <c r="D52" s="18"/>
      <c r="E52" s="97"/>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97"/>
      <c r="AF52" s="5"/>
      <c r="AG52" s="4"/>
      <c r="AH52" s="29"/>
      <c r="AI52" s="111"/>
      <c r="AJ52" s="111"/>
      <c r="AK52" s="111"/>
      <c r="AL52" s="29"/>
      <c r="AM52" s="29"/>
    </row>
    <row r="53" spans="1:39" ht="12" customHeight="1">
      <c r="A53" s="824"/>
      <c r="B53" s="8"/>
      <c r="C53" s="57"/>
      <c r="D53" s="18"/>
      <c r="E53" s="97"/>
      <c r="F53" s="83"/>
      <c r="G53" s="83"/>
      <c r="H53" s="83"/>
      <c r="I53" s="83"/>
      <c r="J53" s="83"/>
      <c r="K53" s="83"/>
      <c r="L53" s="83"/>
      <c r="M53" s="83"/>
      <c r="N53" s="83"/>
      <c r="O53" s="83"/>
      <c r="P53" s="83"/>
      <c r="Q53" s="83"/>
      <c r="R53" s="83"/>
      <c r="S53" s="83"/>
      <c r="T53" s="83"/>
      <c r="U53" s="83"/>
      <c r="V53" s="83"/>
      <c r="W53" s="83"/>
      <c r="X53" s="83"/>
      <c r="Y53" s="83"/>
      <c r="Z53" s="83"/>
      <c r="AA53" s="83"/>
      <c r="AB53" s="83"/>
      <c r="AC53" s="83"/>
      <c r="AD53" s="83"/>
      <c r="AE53" s="97"/>
      <c r="AF53" s="5"/>
      <c r="AG53" s="4"/>
      <c r="AH53" s="29"/>
      <c r="AI53" s="111"/>
      <c r="AJ53" s="111"/>
      <c r="AK53" s="111"/>
      <c r="AL53" s="29"/>
      <c r="AM53" s="29"/>
    </row>
    <row r="54" spans="1:39" ht="12" customHeight="1">
      <c r="A54" s="824"/>
      <c r="B54" s="8"/>
      <c r="C54" s="57"/>
      <c r="D54" s="18"/>
      <c r="E54" s="97"/>
      <c r="F54" s="83"/>
      <c r="G54" s="83"/>
      <c r="H54" s="83"/>
      <c r="I54" s="83"/>
      <c r="J54" s="83"/>
      <c r="K54" s="83"/>
      <c r="L54" s="83"/>
      <c r="M54" s="83"/>
      <c r="N54" s="83"/>
      <c r="O54" s="83"/>
      <c r="P54" s="83"/>
      <c r="Q54" s="83"/>
      <c r="R54" s="83"/>
      <c r="S54" s="83"/>
      <c r="T54" s="83"/>
      <c r="U54" s="83"/>
      <c r="V54" s="83"/>
      <c r="W54" s="83"/>
      <c r="X54" s="83"/>
      <c r="Y54" s="83"/>
      <c r="Z54" s="83"/>
      <c r="AA54" s="83"/>
      <c r="AB54" s="83"/>
      <c r="AC54" s="83"/>
      <c r="AD54" s="83"/>
      <c r="AE54" s="97"/>
      <c r="AF54" s="5"/>
      <c r="AG54" s="4"/>
      <c r="AH54" s="29"/>
      <c r="AI54" s="111"/>
      <c r="AJ54" s="111"/>
      <c r="AK54" s="111"/>
      <c r="AL54" s="29"/>
      <c r="AM54" s="29"/>
    </row>
    <row r="55" spans="1:39" ht="12" customHeight="1">
      <c r="A55" s="824"/>
      <c r="B55" s="8"/>
      <c r="C55" s="57"/>
      <c r="D55" s="18"/>
      <c r="E55" s="97"/>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97"/>
      <c r="AF55" s="5"/>
      <c r="AG55" s="4"/>
      <c r="AH55" s="29"/>
      <c r="AI55" s="29"/>
      <c r="AJ55" s="29"/>
      <c r="AK55" s="29"/>
      <c r="AL55" s="29"/>
      <c r="AM55" s="29"/>
    </row>
    <row r="56" spans="1:39" ht="12" customHeight="1">
      <c r="A56" s="824"/>
      <c r="B56" s="8"/>
      <c r="C56" s="57"/>
      <c r="D56" s="18"/>
      <c r="E56" s="97"/>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97"/>
      <c r="AF56" s="5"/>
      <c r="AG56" s="4"/>
      <c r="AH56" s="29"/>
      <c r="AI56" s="29"/>
      <c r="AJ56" s="29"/>
      <c r="AK56" s="29"/>
      <c r="AL56" s="29"/>
      <c r="AM56" s="29"/>
    </row>
    <row r="57" spans="1:39" ht="12" customHeight="1">
      <c r="A57" s="824"/>
      <c r="B57" s="8"/>
      <c r="C57" s="57"/>
      <c r="D57" s="18"/>
      <c r="E57" s="97"/>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97"/>
      <c r="AF57" s="5"/>
      <c r="AG57" s="4"/>
      <c r="AH57" s="29"/>
      <c r="AI57" s="29"/>
      <c r="AJ57" s="29"/>
      <c r="AK57" s="29"/>
      <c r="AL57" s="29"/>
      <c r="AM57" s="29"/>
    </row>
    <row r="58" spans="1:39" ht="12" customHeight="1">
      <c r="A58" s="824"/>
      <c r="B58" s="8"/>
      <c r="C58" s="57"/>
      <c r="D58" s="18"/>
      <c r="E58" s="97"/>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97"/>
      <c r="AF58" s="5"/>
      <c r="AG58" s="4"/>
      <c r="AH58" s="29"/>
      <c r="AI58" s="29"/>
      <c r="AJ58" s="29"/>
      <c r="AK58" s="29"/>
      <c r="AL58" s="29"/>
      <c r="AM58" s="29"/>
    </row>
    <row r="59" spans="1:39" ht="12" customHeight="1">
      <c r="A59" s="824"/>
      <c r="B59" s="8"/>
      <c r="C59" s="57"/>
      <c r="D59" s="18"/>
      <c r="E59" s="97"/>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97"/>
      <c r="AF59" s="5"/>
      <c r="AG59" s="4"/>
      <c r="AH59" s="29"/>
      <c r="AI59" s="29"/>
      <c r="AJ59" s="29"/>
      <c r="AK59" s="29"/>
      <c r="AL59" s="29"/>
      <c r="AM59" s="29"/>
    </row>
    <row r="60" spans="1:39" ht="12" customHeight="1">
      <c r="A60" s="824"/>
      <c r="B60" s="8"/>
      <c r="C60" s="57"/>
      <c r="D60" s="18"/>
      <c r="E60" s="97"/>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97"/>
      <c r="AF60" s="5"/>
      <c r="AG60" s="4"/>
      <c r="AH60" s="29"/>
      <c r="AI60" s="29"/>
      <c r="AJ60" s="29"/>
      <c r="AK60" s="29"/>
      <c r="AL60" s="29"/>
      <c r="AM60" s="29"/>
    </row>
    <row r="61" spans="1:39" ht="12" customHeight="1">
      <c r="A61" s="824"/>
      <c r="B61" s="8"/>
      <c r="C61" s="57"/>
      <c r="D61" s="18"/>
      <c r="E61" s="97"/>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97"/>
      <c r="AF61" s="5"/>
      <c r="AG61" s="4"/>
      <c r="AH61" s="29"/>
      <c r="AI61" s="29"/>
      <c r="AJ61" s="29"/>
      <c r="AK61" s="29"/>
      <c r="AL61" s="29"/>
      <c r="AM61" s="29"/>
    </row>
    <row r="62" spans="1:39" ht="12" customHeight="1">
      <c r="A62" s="824"/>
      <c r="B62" s="8"/>
      <c r="C62" s="57"/>
      <c r="D62" s="18"/>
      <c r="E62" s="97"/>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97"/>
      <c r="AF62" s="5"/>
      <c r="AG62" s="4"/>
      <c r="AH62" s="29"/>
      <c r="AI62" s="29"/>
      <c r="AJ62" s="29"/>
      <c r="AK62" s="29"/>
      <c r="AL62" s="29"/>
      <c r="AM62" s="29"/>
    </row>
    <row r="63" spans="1:39" ht="12" customHeight="1">
      <c r="A63" s="824"/>
      <c r="B63" s="8"/>
      <c r="C63" s="57"/>
      <c r="D63" s="18"/>
      <c r="E63" s="97"/>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97"/>
      <c r="AF63" s="5"/>
      <c r="AG63" s="4"/>
      <c r="AH63" s="29"/>
      <c r="AI63" s="29"/>
      <c r="AJ63" s="29"/>
      <c r="AK63" s="29"/>
      <c r="AL63" s="29"/>
      <c r="AM63" s="29"/>
    </row>
    <row r="64" spans="1:39" ht="12" customHeight="1">
      <c r="A64" s="824"/>
      <c r="B64" s="8"/>
      <c r="C64" s="57"/>
      <c r="D64" s="18"/>
      <c r="E64" s="97"/>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97"/>
      <c r="AF64" s="5"/>
      <c r="AG64" s="4"/>
      <c r="AH64" s="29"/>
      <c r="AI64" s="29"/>
      <c r="AJ64" s="29"/>
      <c r="AK64" s="29"/>
      <c r="AL64" s="29"/>
      <c r="AM64" s="29"/>
    </row>
    <row r="65" spans="1:43" ht="12" customHeight="1">
      <c r="A65" s="824"/>
      <c r="B65" s="8"/>
      <c r="C65" s="57"/>
      <c r="D65" s="18"/>
      <c r="E65" s="97"/>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97"/>
      <c r="AF65" s="5"/>
      <c r="AG65" s="4"/>
      <c r="AH65" s="29"/>
      <c r="AI65" s="29"/>
      <c r="AJ65" s="29"/>
      <c r="AK65" s="29"/>
      <c r="AL65" s="29"/>
      <c r="AM65" s="29"/>
    </row>
    <row r="66" spans="1:43" ht="12" customHeight="1">
      <c r="A66" s="824"/>
      <c r="B66" s="8"/>
      <c r="C66" s="57"/>
      <c r="D66" s="18"/>
      <c r="E66" s="97"/>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97"/>
      <c r="AF66" s="5"/>
      <c r="AG66" s="4"/>
      <c r="AH66" s="29"/>
      <c r="AI66" s="29"/>
      <c r="AJ66" s="29"/>
      <c r="AK66" s="29"/>
      <c r="AL66" s="29"/>
      <c r="AM66" s="29"/>
    </row>
    <row r="67" spans="1:43" ht="12" customHeight="1">
      <c r="A67" s="824"/>
      <c r="B67" s="8"/>
      <c r="C67" s="57"/>
      <c r="D67" s="18"/>
      <c r="E67" s="97"/>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97"/>
      <c r="AF67" s="5"/>
      <c r="AG67" s="4"/>
      <c r="AH67" s="29"/>
      <c r="AI67" s="29"/>
      <c r="AJ67" s="29"/>
      <c r="AK67" s="29"/>
      <c r="AL67" s="29"/>
      <c r="AM67" s="29"/>
    </row>
    <row r="68" spans="1:43" ht="12" customHeight="1">
      <c r="A68" s="824"/>
      <c r="B68" s="8"/>
      <c r="C68" s="57"/>
      <c r="D68" s="18"/>
      <c r="E68" s="97"/>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97"/>
      <c r="AF68" s="5"/>
      <c r="AG68" s="8"/>
      <c r="AH68" s="29"/>
      <c r="AI68" s="29"/>
      <c r="AJ68" s="29"/>
      <c r="AK68" s="29"/>
      <c r="AL68" s="29"/>
      <c r="AM68" s="29"/>
    </row>
    <row r="69" spans="1:43" s="87" customFormat="1" ht="9" customHeight="1">
      <c r="A69" s="1199"/>
      <c r="B69" s="86"/>
      <c r="C69" s="89"/>
      <c r="D69" s="32"/>
      <c r="E69" s="91"/>
      <c r="F69" s="91"/>
      <c r="G69" s="91"/>
      <c r="H69" s="98"/>
      <c r="I69" s="98"/>
      <c r="J69" s="98"/>
      <c r="K69" s="98"/>
      <c r="L69" s="98"/>
      <c r="M69" s="98"/>
      <c r="N69" s="98"/>
      <c r="O69" s="98"/>
      <c r="P69" s="98"/>
      <c r="Q69" s="98"/>
      <c r="R69" s="98"/>
      <c r="S69" s="98"/>
      <c r="T69" s="98"/>
      <c r="U69" s="98"/>
      <c r="V69" s="98"/>
      <c r="W69" s="98"/>
      <c r="X69" s="98"/>
      <c r="Y69" s="98"/>
      <c r="Z69" s="98"/>
      <c r="AA69" s="98"/>
      <c r="AB69" s="98"/>
      <c r="AC69" s="98"/>
      <c r="AD69" s="98"/>
      <c r="AE69" s="98"/>
      <c r="AF69" s="86"/>
      <c r="AG69" s="86"/>
      <c r="AH69" s="109"/>
      <c r="AI69" s="109"/>
      <c r="AJ69" s="109"/>
      <c r="AK69" s="109"/>
      <c r="AL69" s="109"/>
      <c r="AM69" s="109"/>
    </row>
    <row r="70" spans="1:43" ht="11.25" customHeight="1">
      <c r="A70" s="824"/>
      <c r="B70" s="1"/>
      <c r="C70" s="56"/>
      <c r="D70" s="18"/>
      <c r="E70" s="99"/>
      <c r="F70" s="99"/>
      <c r="G70" s="99"/>
      <c r="H70" s="99"/>
      <c r="I70" s="99"/>
      <c r="J70" s="99"/>
      <c r="K70" s="99"/>
      <c r="L70" s="99"/>
      <c r="M70" s="99"/>
      <c r="N70" s="99"/>
      <c r="O70" s="99"/>
      <c r="P70" s="99"/>
      <c r="Q70" s="99"/>
      <c r="R70" s="99"/>
      <c r="S70" s="99"/>
      <c r="T70" s="99"/>
      <c r="U70" s="99"/>
      <c r="V70" s="98"/>
      <c r="W70" s="99"/>
      <c r="X70" s="99"/>
      <c r="Y70" s="99"/>
      <c r="Z70" s="99"/>
      <c r="AA70" s="99"/>
      <c r="AB70" s="99"/>
      <c r="AC70" s="99"/>
      <c r="AD70" s="99"/>
      <c r="AE70" s="99"/>
      <c r="AF70" s="5"/>
      <c r="AG70" s="8"/>
      <c r="AH70" s="29"/>
      <c r="AI70" s="29"/>
      <c r="AJ70" s="29"/>
      <c r="AK70" s="29"/>
      <c r="AL70" s="29"/>
      <c r="AM70" s="29"/>
    </row>
    <row r="71" spans="1:43" ht="13.5" customHeight="1">
      <c r="A71" s="824"/>
      <c r="B71" s="1203">
        <v>22</v>
      </c>
      <c r="C71" s="1682" t="s">
        <v>516</v>
      </c>
      <c r="D71" s="1682"/>
      <c r="E71" s="1683"/>
      <c r="F71" s="1677"/>
      <c r="G71" s="1683"/>
      <c r="H71" s="1677"/>
      <c r="I71" s="8"/>
      <c r="J71" s="8"/>
      <c r="K71" s="8"/>
      <c r="L71" s="8"/>
      <c r="M71" s="8"/>
      <c r="N71" s="8"/>
      <c r="O71" s="8"/>
      <c r="P71" s="8"/>
      <c r="Q71" s="8"/>
      <c r="R71" s="8"/>
      <c r="S71" s="8"/>
      <c r="T71" s="8"/>
      <c r="U71" s="8"/>
      <c r="V71" s="98"/>
      <c r="W71" s="8"/>
      <c r="X71" s="8"/>
      <c r="Y71" s="8"/>
      <c r="Z71" s="8"/>
      <c r="AA71" s="8"/>
      <c r="AB71" s="8"/>
      <c r="AC71" s="8"/>
      <c r="AD71" s="8"/>
      <c r="AE71" s="8"/>
      <c r="AF71" s="8"/>
      <c r="AG71" s="8"/>
      <c r="AH71" s="110"/>
      <c r="AI71" s="110"/>
      <c r="AJ71" s="110"/>
      <c r="AK71" s="110"/>
      <c r="AL71" s="110"/>
      <c r="AM71" s="110"/>
      <c r="AN71" s="73"/>
      <c r="AO71" s="73"/>
      <c r="AP71" s="73"/>
      <c r="AQ71" s="73"/>
    </row>
    <row r="72" spans="1:43" ht="13.5" customHeight="1">
      <c r="A72" s="72"/>
      <c r="B72" s="72"/>
      <c r="C72" s="72"/>
      <c r="D72" s="72"/>
      <c r="E72" s="72"/>
      <c r="F72" s="72"/>
      <c r="G72" s="72"/>
      <c r="H72" s="72"/>
      <c r="I72" s="72"/>
      <c r="J72" s="72"/>
      <c r="K72" s="72"/>
      <c r="L72" s="72"/>
      <c r="M72" s="72"/>
      <c r="N72" s="72"/>
      <c r="O72" s="72"/>
      <c r="P72" s="72"/>
      <c r="Q72" s="72"/>
      <c r="R72" s="72"/>
      <c r="S72" s="72"/>
      <c r="T72" s="72"/>
      <c r="U72" s="72"/>
      <c r="W72" s="72"/>
      <c r="X72" s="72"/>
      <c r="Y72" s="72"/>
      <c r="Z72" s="72"/>
      <c r="AA72" s="72"/>
      <c r="AB72" s="90"/>
      <c r="AC72" s="72"/>
      <c r="AD72" s="90"/>
      <c r="AE72" s="72"/>
      <c r="AF72" s="72"/>
      <c r="AG72" s="72"/>
      <c r="AH72" s="73"/>
      <c r="AI72" s="73"/>
      <c r="AJ72" s="73"/>
      <c r="AK72" s="73"/>
      <c r="AL72" s="73"/>
      <c r="AM72" s="73"/>
      <c r="AN72" s="73"/>
      <c r="AO72" s="73"/>
      <c r="AP72" s="73"/>
      <c r="AQ72" s="73"/>
    </row>
    <row r="73" spans="1:43">
      <c r="A73" s="72"/>
      <c r="B73" s="72"/>
      <c r="C73" s="72"/>
      <c r="D73" s="72"/>
      <c r="E73" s="72"/>
      <c r="F73" s="72"/>
      <c r="G73" s="72"/>
      <c r="H73" s="72"/>
      <c r="I73" s="72"/>
      <c r="J73" s="72"/>
      <c r="K73" s="72"/>
      <c r="L73" s="72"/>
      <c r="M73" s="72"/>
      <c r="N73" s="72"/>
      <c r="O73" s="72"/>
      <c r="P73" s="72"/>
      <c r="Q73" s="72"/>
      <c r="R73" s="72"/>
      <c r="S73" s="72"/>
      <c r="T73" s="72"/>
      <c r="U73" s="72"/>
      <c r="W73" s="72"/>
      <c r="X73" s="72"/>
      <c r="Y73" s="72"/>
      <c r="Z73" s="72"/>
      <c r="AA73" s="72"/>
      <c r="AB73" s="90"/>
      <c r="AC73" s="72"/>
      <c r="AD73" s="90"/>
      <c r="AE73" s="72"/>
      <c r="AF73" s="72"/>
      <c r="AG73" s="72"/>
      <c r="AH73" s="73"/>
      <c r="AI73" s="73"/>
      <c r="AJ73" s="73"/>
      <c r="AK73" s="73"/>
      <c r="AL73" s="73"/>
      <c r="AM73" s="73"/>
      <c r="AN73" s="73"/>
      <c r="AO73" s="73"/>
      <c r="AP73" s="73"/>
      <c r="AQ73" s="73"/>
    </row>
    <row r="74" spans="1:43">
      <c r="A74" s="72"/>
      <c r="B74" s="72"/>
      <c r="C74" s="72"/>
      <c r="D74" s="72"/>
      <c r="E74" s="72"/>
      <c r="F74" s="72"/>
      <c r="G74" s="72"/>
      <c r="H74" s="72"/>
      <c r="I74" s="72"/>
      <c r="J74" s="72"/>
      <c r="K74" s="72"/>
      <c r="L74" s="72"/>
      <c r="M74" s="72"/>
      <c r="N74" s="72"/>
      <c r="O74" s="72"/>
      <c r="P74" s="72"/>
      <c r="Q74" s="72"/>
      <c r="R74" s="72"/>
      <c r="S74" s="72"/>
      <c r="T74" s="72"/>
      <c r="U74" s="72"/>
      <c r="W74" s="72"/>
      <c r="X74" s="72"/>
      <c r="Y74" s="72"/>
      <c r="Z74" s="72"/>
      <c r="AA74" s="72"/>
      <c r="AB74" s="90"/>
      <c r="AC74" s="72"/>
      <c r="AD74" s="90"/>
      <c r="AE74" s="72"/>
      <c r="AF74" s="72"/>
      <c r="AG74" s="72"/>
      <c r="AH74" s="73"/>
      <c r="AI74" s="73"/>
      <c r="AJ74" s="73"/>
      <c r="AK74" s="73"/>
      <c r="AL74" s="73"/>
      <c r="AM74" s="73"/>
      <c r="AN74" s="73"/>
      <c r="AO74" s="73"/>
      <c r="AP74" s="73"/>
      <c r="AQ74" s="73"/>
    </row>
    <row r="75" spans="1:43">
      <c r="A75" s="72"/>
      <c r="B75" s="72"/>
      <c r="C75" s="72"/>
      <c r="D75" s="72"/>
      <c r="E75" s="72"/>
      <c r="F75" s="72"/>
      <c r="G75" s="72"/>
      <c r="H75" s="72"/>
      <c r="I75" s="72"/>
      <c r="J75" s="72"/>
      <c r="K75" s="72"/>
      <c r="L75" s="72"/>
      <c r="M75" s="72"/>
      <c r="N75" s="72"/>
      <c r="O75" s="72"/>
      <c r="P75" s="72"/>
      <c r="Q75" s="72"/>
      <c r="R75" s="72"/>
      <c r="S75" s="72"/>
      <c r="T75" s="72"/>
      <c r="U75" s="72"/>
      <c r="W75" s="72"/>
      <c r="X75" s="72"/>
      <c r="Y75" s="72"/>
      <c r="Z75" s="72"/>
      <c r="AA75" s="72"/>
      <c r="AB75" s="90"/>
      <c r="AC75" s="72"/>
      <c r="AD75" s="90"/>
      <c r="AE75" s="72"/>
      <c r="AF75" s="72"/>
      <c r="AG75" s="72"/>
      <c r="AH75" s="73"/>
      <c r="AI75" s="73"/>
      <c r="AJ75" s="73"/>
      <c r="AK75" s="73"/>
      <c r="AL75" s="73"/>
      <c r="AM75" s="73"/>
      <c r="AN75" s="73"/>
      <c r="AO75" s="73"/>
      <c r="AP75" s="73"/>
      <c r="AQ75" s="73"/>
    </row>
    <row r="76" spans="1:43">
      <c r="A76" s="72"/>
      <c r="B76" s="72"/>
      <c r="C76" s="72"/>
      <c r="D76" s="72"/>
      <c r="E76" s="72"/>
      <c r="F76" s="72"/>
      <c r="G76" s="72"/>
      <c r="H76" s="72"/>
      <c r="I76" s="72"/>
      <c r="J76" s="72"/>
      <c r="K76" s="72"/>
      <c r="L76" s="72"/>
      <c r="M76" s="72"/>
      <c r="N76" s="72"/>
      <c r="O76" s="72"/>
      <c r="P76" s="72"/>
      <c r="Q76" s="72"/>
      <c r="R76" s="72"/>
      <c r="S76" s="72"/>
      <c r="T76" s="72"/>
      <c r="U76" s="72"/>
      <c r="W76" s="72"/>
      <c r="X76" s="72"/>
      <c r="Y76" s="72"/>
      <c r="Z76" s="72"/>
      <c r="AA76" s="72"/>
      <c r="AB76" s="90"/>
      <c r="AC76" s="72"/>
      <c r="AD76" s="90"/>
      <c r="AE76" s="72"/>
      <c r="AF76" s="72"/>
      <c r="AG76" s="72"/>
      <c r="AH76" s="73"/>
      <c r="AI76" s="73"/>
      <c r="AJ76" s="73"/>
      <c r="AK76" s="73"/>
      <c r="AL76" s="73"/>
      <c r="AM76" s="73"/>
      <c r="AN76" s="73"/>
      <c r="AO76" s="73"/>
      <c r="AP76" s="73"/>
      <c r="AQ76" s="73"/>
    </row>
    <row r="77" spans="1:43">
      <c r="AB77" s="27"/>
      <c r="AD77" s="27"/>
      <c r="AJ77" s="65"/>
    </row>
    <row r="82" spans="28:32" ht="8.25" customHeight="1"/>
    <row r="84" spans="28:32" ht="9" customHeight="1">
      <c r="AF84" s="9"/>
    </row>
    <row r="85" spans="28:32" ht="8.25" customHeight="1">
      <c r="AB85" s="36"/>
      <c r="AD85" s="36"/>
      <c r="AF85" s="36"/>
    </row>
    <row r="86" spans="28:32" ht="9.75" customHeight="1"/>
  </sheetData>
  <customSheetViews>
    <customSheetView guid="{D8E90C30-C61D-40A7-989F-8651AA8E91E2}" hiddenRows="1" topLeftCell="A34">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34">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hiddenRows="1" topLeftCell="A34">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0">
    <mergeCell ref="X6:AD6"/>
    <mergeCell ref="X45:AD45"/>
    <mergeCell ref="F5:L5"/>
    <mergeCell ref="X1:AF1"/>
    <mergeCell ref="C71:D71"/>
    <mergeCell ref="E71:F71"/>
    <mergeCell ref="G71:H71"/>
    <mergeCell ref="B2:D2"/>
    <mergeCell ref="F45:V45"/>
    <mergeCell ref="F6:V6"/>
  </mergeCells>
  <phoneticPr fontId="2" type="noConversion"/>
  <printOptions horizontalCentered="1"/>
  <pageMargins left="0" right="0" top="0.19685039370078741" bottom="0.19685039370078741" header="0" footer="0"/>
  <pageSetup paperSize="9" orientation="portrait" r:id="rId4"/>
  <headerFooter alignWithMargins="0"/>
  <drawing r:id="rId5"/>
</worksheet>
</file>

<file path=xl/worksheets/sheet21.xml><?xml version="1.0" encoding="utf-8"?>
<worksheet xmlns="http://schemas.openxmlformats.org/spreadsheetml/2006/main" xmlns:r="http://schemas.openxmlformats.org/officeDocument/2006/relationships">
  <sheetPr enableFormatConditionsCalculation="0">
    <tabColor indexed="55"/>
  </sheetPr>
  <dimension ref="A1:BF88"/>
  <sheetViews>
    <sheetView workbookViewId="0"/>
  </sheetViews>
  <sheetFormatPr defaultRowHeight="12.75"/>
  <cols>
    <col min="1" max="1" width="1" customWidth="1"/>
    <col min="2" max="2" width="2.5703125" customWidth="1"/>
    <col min="3" max="3" width="3" customWidth="1"/>
    <col min="4" max="4" width="10.71093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6" customWidth="1"/>
    <col min="17" max="17" width="0.5703125" customWidth="1"/>
    <col min="18" max="18" width="5.7109375" customWidth="1"/>
    <col min="19" max="19" width="0.5703125" customWidth="1"/>
    <col min="20" max="20" width="5.7109375" customWidth="1"/>
    <col min="21" max="21" width="0.5703125" customWidth="1"/>
    <col min="22" max="22" width="5.85546875" style="72" customWidth="1"/>
    <col min="23" max="23" width="0.5703125" customWidth="1"/>
    <col min="24" max="24" width="5.710937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57" ht="13.5" customHeight="1">
      <c r="A1" s="4"/>
      <c r="B1" s="1439" t="s">
        <v>732</v>
      </c>
      <c r="C1" s="1439"/>
      <c r="D1" s="1439"/>
      <c r="E1" s="1439"/>
      <c r="F1" s="1439"/>
      <c r="G1" s="1439"/>
      <c r="H1" s="1439"/>
      <c r="I1" s="823"/>
      <c r="J1" s="823"/>
      <c r="K1" s="823"/>
      <c r="L1" s="823"/>
      <c r="M1" s="823"/>
      <c r="N1" s="823"/>
      <c r="O1" s="823"/>
      <c r="P1" s="823"/>
      <c r="Q1" s="823"/>
      <c r="R1" s="823"/>
      <c r="S1" s="823"/>
      <c r="T1" s="823"/>
      <c r="U1" s="823"/>
      <c r="V1" s="823"/>
      <c r="W1" s="823"/>
      <c r="X1" s="979"/>
      <c r="Y1" s="828"/>
      <c r="Z1" s="828"/>
      <c r="AA1" s="828"/>
      <c r="AB1" s="828"/>
      <c r="AC1" s="828"/>
      <c r="AD1" s="828"/>
      <c r="AE1" s="828"/>
      <c r="AF1" s="828"/>
      <c r="AG1" s="4"/>
      <c r="AH1" s="29"/>
      <c r="AI1" s="29"/>
      <c r="AJ1" s="29"/>
      <c r="AK1" s="29"/>
      <c r="AL1" s="29"/>
      <c r="AM1" s="29"/>
      <c r="AN1" s="29"/>
      <c r="AO1" s="29"/>
    </row>
    <row r="2" spans="1:57" ht="6" customHeight="1">
      <c r="A2" s="4"/>
      <c r="B2" s="1593"/>
      <c r="C2" s="1593"/>
      <c r="D2" s="1593"/>
      <c r="E2" s="23"/>
      <c r="F2" s="23"/>
      <c r="G2" s="23"/>
      <c r="H2" s="23"/>
      <c r="I2" s="23"/>
      <c r="J2" s="808"/>
      <c r="K2" s="808"/>
      <c r="L2" s="808"/>
      <c r="M2" s="808"/>
      <c r="N2" s="808"/>
      <c r="O2" s="808"/>
      <c r="P2" s="808"/>
      <c r="Q2" s="808"/>
      <c r="R2" s="808"/>
      <c r="S2" s="808"/>
      <c r="T2" s="808"/>
      <c r="U2" s="808"/>
      <c r="V2" s="808"/>
      <c r="W2" s="808"/>
      <c r="X2" s="808"/>
      <c r="Y2" s="808"/>
      <c r="Z2" s="8"/>
      <c r="AA2" s="8"/>
      <c r="AB2" s="8"/>
      <c r="AC2" s="8"/>
      <c r="AD2" s="8"/>
      <c r="AE2" s="8"/>
      <c r="AF2" s="8"/>
      <c r="AG2" s="851"/>
      <c r="AH2" s="29"/>
      <c r="AI2" s="29"/>
      <c r="AJ2" s="29"/>
      <c r="AK2" s="29"/>
      <c r="AL2" s="29"/>
      <c r="AM2" s="29"/>
      <c r="AN2" s="29"/>
      <c r="AO2" s="29"/>
    </row>
    <row r="3" spans="1:57" ht="12" customHeight="1">
      <c r="A3" s="4"/>
      <c r="B3" s="8"/>
      <c r="C3" s="8"/>
      <c r="D3" s="8"/>
      <c r="E3" s="8"/>
      <c r="F3" s="8"/>
      <c r="G3" s="8"/>
      <c r="H3" s="8"/>
      <c r="I3" s="8"/>
      <c r="J3" s="8"/>
      <c r="K3" s="8"/>
      <c r="L3" s="8"/>
      <c r="M3" s="8"/>
      <c r="N3" s="8"/>
      <c r="O3" s="8"/>
      <c r="P3" s="8"/>
      <c r="Q3" s="8"/>
      <c r="R3" s="8"/>
      <c r="S3" s="8"/>
      <c r="T3" s="8"/>
      <c r="U3" s="8"/>
      <c r="V3" s="8"/>
      <c r="W3" s="8"/>
      <c r="X3" s="8"/>
      <c r="Y3" s="8"/>
      <c r="Z3" s="8"/>
      <c r="AA3" s="8"/>
      <c r="AB3" s="24"/>
      <c r="AC3" s="8"/>
      <c r="AD3" s="24"/>
      <c r="AE3" s="8"/>
      <c r="AF3" s="8"/>
      <c r="AG3" s="851"/>
      <c r="AH3" s="29"/>
      <c r="AI3" s="29"/>
      <c r="AJ3" s="29"/>
      <c r="AK3" s="29"/>
      <c r="AL3" s="29"/>
      <c r="AM3" s="29"/>
      <c r="AN3" s="29"/>
      <c r="AO3" s="29"/>
    </row>
    <row r="4" spans="1:57" s="12" customFormat="1" ht="13.5" customHeight="1">
      <c r="A4" s="11"/>
      <c r="B4" s="20"/>
      <c r="C4" s="100"/>
      <c r="D4" s="93"/>
      <c r="E4" s="93"/>
      <c r="F4" s="93"/>
      <c r="G4" s="93"/>
      <c r="H4" s="93"/>
      <c r="I4" s="93"/>
      <c r="J4" s="93"/>
      <c r="K4" s="93"/>
      <c r="L4" s="93"/>
      <c r="M4" s="93"/>
      <c r="N4" s="93"/>
      <c r="O4" s="93"/>
      <c r="P4" s="93"/>
      <c r="Q4" s="93"/>
      <c r="R4" s="101"/>
      <c r="S4" s="101"/>
      <c r="T4" s="101"/>
      <c r="U4" s="101"/>
      <c r="V4" s="101"/>
      <c r="W4" s="101"/>
      <c r="X4" s="101"/>
      <c r="Y4" s="101"/>
      <c r="Z4" s="101"/>
      <c r="AA4" s="101"/>
      <c r="AB4" s="101"/>
      <c r="AC4" s="101"/>
      <c r="AD4" s="101"/>
      <c r="AE4" s="101"/>
      <c r="AF4" s="8"/>
      <c r="AG4" s="850"/>
      <c r="AH4" s="68"/>
      <c r="AI4" s="68"/>
      <c r="AJ4" s="68"/>
      <c r="AK4" s="68"/>
      <c r="AL4" s="68"/>
      <c r="AM4" s="68"/>
      <c r="AN4" s="68"/>
      <c r="AO4" s="68"/>
    </row>
    <row r="5" spans="1:57" ht="3.75" customHeight="1">
      <c r="A5" s="4"/>
      <c r="B5" s="8"/>
      <c r="C5" s="13"/>
      <c r="D5" s="13"/>
      <c r="E5" s="13"/>
      <c r="F5" s="1681"/>
      <c r="G5" s="1681"/>
      <c r="H5" s="1681"/>
      <c r="I5" s="1681"/>
      <c r="J5" s="1681"/>
      <c r="K5" s="1681"/>
      <c r="L5" s="1681"/>
      <c r="M5" s="13"/>
      <c r="N5" s="13"/>
      <c r="O5" s="13"/>
      <c r="P5" s="13"/>
      <c r="Q5" s="13"/>
      <c r="R5" s="5"/>
      <c r="S5" s="5"/>
      <c r="T5" s="5"/>
      <c r="U5" s="81"/>
      <c r="V5" s="5"/>
      <c r="W5" s="5"/>
      <c r="X5" s="5"/>
      <c r="Y5" s="5"/>
      <c r="Z5" s="5"/>
      <c r="AA5" s="5"/>
      <c r="AB5" s="5"/>
      <c r="AC5" s="5"/>
      <c r="AD5" s="5"/>
      <c r="AE5" s="5"/>
      <c r="AF5" s="8"/>
      <c r="AG5" s="851"/>
      <c r="AH5" s="29"/>
      <c r="AI5" s="29"/>
      <c r="AJ5" s="29"/>
      <c r="AK5" s="29"/>
      <c r="AL5" s="29"/>
      <c r="AM5" s="29"/>
      <c r="AN5" s="29"/>
      <c r="AO5" s="29"/>
    </row>
    <row r="6" spans="1:57" ht="9.75" customHeight="1">
      <c r="A6" s="4"/>
      <c r="B6" s="8"/>
      <c r="C6" s="13"/>
      <c r="D6" s="13"/>
      <c r="E6" s="15"/>
      <c r="F6" s="1600"/>
      <c r="G6" s="1600"/>
      <c r="H6" s="1600"/>
      <c r="I6" s="1600"/>
      <c r="J6" s="1600"/>
      <c r="K6" s="1600"/>
      <c r="L6" s="1600"/>
      <c r="M6" s="1600"/>
      <c r="N6" s="1600"/>
      <c r="O6" s="1600"/>
      <c r="P6" s="1600"/>
      <c r="Q6" s="1600"/>
      <c r="R6" s="1600"/>
      <c r="S6" s="1600"/>
      <c r="T6" s="1600"/>
      <c r="U6" s="1600"/>
      <c r="V6" s="1600"/>
      <c r="W6" s="15"/>
      <c r="X6" s="1600"/>
      <c r="Y6" s="1600"/>
      <c r="Z6" s="1600"/>
      <c r="AA6" s="1600"/>
      <c r="AB6" s="1600"/>
      <c r="AC6" s="1600"/>
      <c r="AD6" s="1600"/>
      <c r="AE6" s="15"/>
      <c r="AF6" s="8"/>
      <c r="AG6" s="851"/>
      <c r="AH6" s="29"/>
      <c r="AI6" s="29"/>
      <c r="AJ6" s="29"/>
      <c r="AK6" s="29"/>
      <c r="AL6" s="29"/>
      <c r="AM6" s="29"/>
      <c r="AN6" s="29"/>
      <c r="AO6" s="29"/>
    </row>
    <row r="7" spans="1:57" ht="12.75" customHeight="1">
      <c r="A7" s="4"/>
      <c r="B7" s="8"/>
      <c r="C7" s="13"/>
      <c r="D7" s="13"/>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5"/>
      <c r="AG7" s="851"/>
      <c r="AH7" s="29"/>
      <c r="AI7" s="111"/>
      <c r="AJ7" s="111"/>
      <c r="AK7" s="111"/>
      <c r="AL7" s="29"/>
      <c r="AM7" s="29"/>
      <c r="AN7" s="29"/>
      <c r="AO7" s="29"/>
    </row>
    <row r="8" spans="1:57" s="64" customFormat="1" ht="13.5" hidden="1" customHeight="1">
      <c r="A8" s="61"/>
      <c r="B8" s="62"/>
      <c r="C8" s="1685"/>
      <c r="D8" s="1685"/>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84"/>
      <c r="AG8" s="1134"/>
      <c r="AH8" s="103"/>
      <c r="AI8" s="111"/>
      <c r="AJ8" s="111"/>
      <c r="AK8" s="111"/>
      <c r="AL8" s="103"/>
      <c r="AM8" s="103"/>
      <c r="AN8" s="103"/>
      <c r="AO8" s="103"/>
    </row>
    <row r="9" spans="1:57" s="64" customFormat="1" ht="6" hidden="1" customHeight="1">
      <c r="A9" s="61"/>
      <c r="B9" s="62"/>
      <c r="C9" s="75"/>
      <c r="D9" s="75"/>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84"/>
      <c r="AG9" s="1134"/>
      <c r="AH9" s="103"/>
      <c r="AI9" s="111"/>
      <c r="AJ9" s="111"/>
      <c r="AK9" s="111"/>
      <c r="AL9" s="103"/>
      <c r="AM9" s="103"/>
      <c r="AN9" s="103"/>
      <c r="AO9" s="103"/>
    </row>
    <row r="10" spans="1:57" s="82" customFormat="1" ht="15" customHeight="1">
      <c r="A10" s="78"/>
      <c r="B10" s="102"/>
      <c r="C10" s="79"/>
      <c r="D10" s="80"/>
      <c r="E10" s="81"/>
      <c r="F10" s="81"/>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96"/>
      <c r="AG10" s="1129"/>
      <c r="AH10" s="104"/>
      <c r="AI10" s="111"/>
      <c r="AJ10" s="111"/>
      <c r="AK10" s="111"/>
      <c r="AL10" s="92"/>
      <c r="AM10" s="92"/>
      <c r="AN10" s="68"/>
      <c r="AO10" s="68"/>
      <c r="AP10" s="12"/>
      <c r="AQ10" s="12"/>
      <c r="AR10"/>
      <c r="AS10" s="28"/>
      <c r="AT10" s="12"/>
      <c r="AU10" s="12"/>
      <c r="AV10" s="12"/>
      <c r="AW10" s="12"/>
      <c r="AX10" s="12"/>
      <c r="AY10" s="12"/>
      <c r="AZ10" s="12"/>
      <c r="BA10" s="12"/>
      <c r="BB10" s="12"/>
      <c r="BC10" s="12"/>
      <c r="BD10" s="12"/>
      <c r="BE10" s="12"/>
    </row>
    <row r="11" spans="1:57" ht="12" customHeight="1">
      <c r="A11" s="4"/>
      <c r="B11" s="8"/>
      <c r="C11" s="57"/>
      <c r="D11" s="18"/>
      <c r="E11" s="97"/>
      <c r="F11" s="97"/>
      <c r="G11" s="97"/>
      <c r="H11" s="97"/>
      <c r="I11" s="97"/>
      <c r="J11" s="97"/>
      <c r="K11" s="97"/>
      <c r="L11" s="97"/>
      <c r="M11" s="97"/>
      <c r="N11" s="97"/>
      <c r="O11" s="97"/>
      <c r="P11" s="97"/>
      <c r="Q11" s="97"/>
      <c r="R11" s="97"/>
      <c r="S11" s="97"/>
      <c r="T11" s="97"/>
      <c r="U11" s="97"/>
      <c r="V11" s="97"/>
      <c r="W11" s="97"/>
      <c r="X11" s="97"/>
      <c r="Y11" s="97"/>
      <c r="Z11" s="97"/>
      <c r="AA11" s="97"/>
      <c r="AB11" s="34"/>
      <c r="AC11" s="97"/>
      <c r="AD11" s="34"/>
      <c r="AE11" s="97"/>
      <c r="AF11" s="5"/>
      <c r="AG11" s="851"/>
      <c r="AH11" s="29"/>
      <c r="AI11" s="111"/>
      <c r="AJ11" s="111"/>
      <c r="AK11" s="111"/>
      <c r="AL11" s="29"/>
      <c r="AM11" s="29"/>
      <c r="AN11" s="29"/>
      <c r="AO11" s="29"/>
      <c r="AS11" s="28"/>
    </row>
    <row r="12" spans="1:57" ht="12" customHeight="1">
      <c r="A12" s="4"/>
      <c r="B12" s="8"/>
      <c r="C12" s="57"/>
      <c r="D12" s="18"/>
      <c r="E12" s="97"/>
      <c r="F12" s="97"/>
      <c r="G12" s="97"/>
      <c r="H12" s="97"/>
      <c r="I12" s="97"/>
      <c r="J12" s="97"/>
      <c r="K12" s="97"/>
      <c r="L12" s="97"/>
      <c r="M12" s="97"/>
      <c r="N12" s="97"/>
      <c r="O12" s="97"/>
      <c r="P12" s="97"/>
      <c r="Q12" s="97"/>
      <c r="R12" s="97"/>
      <c r="S12" s="97"/>
      <c r="T12" s="97"/>
      <c r="U12" s="97"/>
      <c r="V12" s="97"/>
      <c r="W12" s="97"/>
      <c r="X12" s="97"/>
      <c r="Y12" s="97"/>
      <c r="Z12" s="97"/>
      <c r="AA12" s="97"/>
      <c r="AB12" s="34"/>
      <c r="AC12" s="97"/>
      <c r="AD12" s="34"/>
      <c r="AE12" s="97"/>
      <c r="AF12" s="5"/>
      <c r="AG12" s="851"/>
      <c r="AH12" s="29"/>
      <c r="AI12" s="111"/>
      <c r="AJ12" s="111"/>
      <c r="AK12" s="111"/>
      <c r="AL12" s="29"/>
      <c r="AM12" s="29"/>
      <c r="AN12" s="29"/>
      <c r="AO12" s="29"/>
      <c r="AS12" s="28"/>
    </row>
    <row r="13" spans="1:57" ht="12" customHeight="1">
      <c r="A13" s="4"/>
      <c r="B13" s="8"/>
      <c r="C13" s="57"/>
      <c r="D13" s="18"/>
      <c r="E13" s="97"/>
      <c r="F13" s="97"/>
      <c r="G13" s="97"/>
      <c r="H13" s="97"/>
      <c r="I13" s="97"/>
      <c r="J13" s="97"/>
      <c r="K13" s="97"/>
      <c r="L13" s="97"/>
      <c r="M13" s="97"/>
      <c r="N13" s="97"/>
      <c r="O13" s="97"/>
      <c r="P13" s="97"/>
      <c r="Q13" s="97"/>
      <c r="R13" s="97"/>
      <c r="S13" s="97"/>
      <c r="T13" s="97"/>
      <c r="U13" s="97"/>
      <c r="V13" s="97"/>
      <c r="W13" s="97"/>
      <c r="X13" s="97"/>
      <c r="Y13" s="97"/>
      <c r="Z13" s="97"/>
      <c r="AA13" s="97"/>
      <c r="AB13" s="34"/>
      <c r="AC13" s="97"/>
      <c r="AD13" s="34"/>
      <c r="AE13" s="97"/>
      <c r="AF13" s="5"/>
      <c r="AG13" s="851"/>
      <c r="AH13" s="29"/>
      <c r="AI13" s="111"/>
      <c r="AJ13" s="111"/>
      <c r="AK13" s="111"/>
      <c r="AL13" s="29"/>
      <c r="AM13" s="29"/>
      <c r="AN13" s="29"/>
      <c r="AO13" s="29"/>
      <c r="AS13" s="28"/>
    </row>
    <row r="14" spans="1:57" ht="12" customHeight="1">
      <c r="A14" s="4"/>
      <c r="B14" s="8"/>
      <c r="C14" s="57"/>
      <c r="D14" s="18"/>
      <c r="E14" s="97"/>
      <c r="F14" s="97"/>
      <c r="G14" s="97"/>
      <c r="H14" s="97"/>
      <c r="I14" s="97"/>
      <c r="J14" s="97"/>
      <c r="K14" s="97"/>
      <c r="L14" s="97"/>
      <c r="M14" s="97"/>
      <c r="N14" s="97"/>
      <c r="O14" s="97"/>
      <c r="P14" s="97"/>
      <c r="Q14" s="97"/>
      <c r="R14" s="97"/>
      <c r="S14" s="97"/>
      <c r="T14" s="97"/>
      <c r="U14" s="97"/>
      <c r="V14" s="97"/>
      <c r="W14" s="97"/>
      <c r="X14" s="97"/>
      <c r="Y14" s="97"/>
      <c r="Z14" s="97"/>
      <c r="AA14" s="97"/>
      <c r="AB14" s="34"/>
      <c r="AC14" s="97"/>
      <c r="AD14" s="34"/>
      <c r="AE14" s="97"/>
      <c r="AF14" s="5"/>
      <c r="AG14" s="851"/>
      <c r="AH14" s="29"/>
      <c r="AI14" s="29"/>
      <c r="AJ14" s="29"/>
      <c r="AK14" s="29"/>
      <c r="AL14" s="29"/>
      <c r="AM14" s="29"/>
      <c r="AN14" s="29"/>
      <c r="AO14" s="29"/>
      <c r="AS14" s="28"/>
    </row>
    <row r="15" spans="1:57" ht="12" customHeight="1">
      <c r="A15" s="4"/>
      <c r="B15" s="8"/>
      <c r="C15" s="57"/>
      <c r="D15" s="18"/>
      <c r="E15" s="97"/>
      <c r="F15" s="97"/>
      <c r="G15" s="97"/>
      <c r="H15" s="97"/>
      <c r="I15" s="97"/>
      <c r="J15" s="97"/>
      <c r="K15" s="97"/>
      <c r="L15" s="97"/>
      <c r="M15" s="97"/>
      <c r="N15" s="97"/>
      <c r="O15" s="97"/>
      <c r="P15" s="97"/>
      <c r="Q15" s="97"/>
      <c r="R15" s="97"/>
      <c r="S15" s="97"/>
      <c r="T15" s="97"/>
      <c r="U15" s="97"/>
      <c r="V15" s="97"/>
      <c r="W15" s="97"/>
      <c r="X15" s="97"/>
      <c r="Y15" s="97"/>
      <c r="Z15" s="97"/>
      <c r="AA15" s="97"/>
      <c r="AB15" s="34"/>
      <c r="AC15" s="97"/>
      <c r="AD15" s="34"/>
      <c r="AE15" s="97"/>
      <c r="AF15" s="5"/>
      <c r="AG15" s="851"/>
      <c r="AH15" s="29"/>
      <c r="AI15" s="29"/>
      <c r="AJ15" s="29"/>
      <c r="AK15" s="29"/>
      <c r="AL15" s="29"/>
      <c r="AM15" s="29"/>
      <c r="AN15" s="29"/>
      <c r="AO15" s="29"/>
    </row>
    <row r="16" spans="1:57" ht="12" customHeight="1">
      <c r="A16" s="4"/>
      <c r="B16" s="8"/>
      <c r="C16" s="57"/>
      <c r="D16" s="18"/>
      <c r="E16" s="97"/>
      <c r="F16" s="97"/>
      <c r="G16" s="97"/>
      <c r="H16" s="97"/>
      <c r="I16" s="97"/>
      <c r="J16" s="97"/>
      <c r="K16" s="97"/>
      <c r="L16" s="97"/>
      <c r="M16" s="97"/>
      <c r="N16" s="97"/>
      <c r="O16" s="97"/>
      <c r="P16" s="97"/>
      <c r="Q16" s="97"/>
      <c r="R16" s="97"/>
      <c r="S16" s="97"/>
      <c r="T16" s="97"/>
      <c r="U16" s="97"/>
      <c r="V16" s="97"/>
      <c r="W16" s="97"/>
      <c r="X16" s="97"/>
      <c r="Y16" s="97"/>
      <c r="Z16" s="97"/>
      <c r="AA16" s="97"/>
      <c r="AB16" s="34"/>
      <c r="AC16" s="97"/>
      <c r="AD16" s="34"/>
      <c r="AE16" s="97"/>
      <c r="AF16" s="5"/>
      <c r="AG16" s="851"/>
      <c r="AH16" s="29"/>
      <c r="AI16" s="29"/>
      <c r="AJ16" s="29"/>
      <c r="AK16" s="29"/>
      <c r="AL16" s="29"/>
      <c r="AM16" s="29"/>
      <c r="AN16" s="29"/>
      <c r="AO16" s="29"/>
    </row>
    <row r="17" spans="1:45" ht="12" customHeight="1">
      <c r="A17" s="4"/>
      <c r="B17" s="8"/>
      <c r="C17" s="57"/>
      <c r="D17" s="18"/>
      <c r="E17" s="97"/>
      <c r="F17" s="97"/>
      <c r="G17" s="97"/>
      <c r="H17" s="97"/>
      <c r="I17" s="97"/>
      <c r="J17" s="97"/>
      <c r="K17" s="97"/>
      <c r="L17" s="97"/>
      <c r="M17" s="97"/>
      <c r="N17" s="97"/>
      <c r="O17" s="97"/>
      <c r="P17" s="97"/>
      <c r="Q17" s="97"/>
      <c r="R17" s="97"/>
      <c r="S17" s="97"/>
      <c r="T17" s="97"/>
      <c r="U17" s="97"/>
      <c r="V17" s="97"/>
      <c r="W17" s="97"/>
      <c r="X17" s="97"/>
      <c r="Y17" s="97"/>
      <c r="Z17" s="97"/>
      <c r="AA17" s="97"/>
      <c r="AB17" s="34"/>
      <c r="AC17" s="97"/>
      <c r="AD17" s="34"/>
      <c r="AE17" s="97"/>
      <c r="AF17" s="5"/>
      <c r="AG17" s="851"/>
      <c r="AH17" s="29"/>
      <c r="AI17" s="29"/>
      <c r="AJ17" s="29"/>
      <c r="AK17" s="29"/>
      <c r="AL17" s="29"/>
      <c r="AM17" s="29"/>
      <c r="AN17" s="29"/>
      <c r="AO17" s="29"/>
    </row>
    <row r="18" spans="1:45" ht="12" customHeight="1">
      <c r="A18" s="4"/>
      <c r="B18" s="8"/>
      <c r="C18" s="57"/>
      <c r="D18" s="18"/>
      <c r="E18" s="97"/>
      <c r="F18" s="97"/>
      <c r="G18" s="97"/>
      <c r="H18" s="97"/>
      <c r="I18" s="97"/>
      <c r="J18" s="97"/>
      <c r="K18" s="97"/>
      <c r="L18" s="97"/>
      <c r="M18" s="97"/>
      <c r="N18" s="97"/>
      <c r="O18" s="97"/>
      <c r="P18" s="97"/>
      <c r="Q18" s="97"/>
      <c r="R18" s="97"/>
      <c r="S18" s="97"/>
      <c r="T18" s="97"/>
      <c r="U18" s="97"/>
      <c r="V18" s="97"/>
      <c r="W18" s="97"/>
      <c r="X18" s="97"/>
      <c r="Y18" s="97"/>
      <c r="Z18" s="97"/>
      <c r="AA18" s="97"/>
      <c r="AB18" s="34"/>
      <c r="AC18" s="97"/>
      <c r="AD18" s="34"/>
      <c r="AE18" s="97"/>
      <c r="AF18" s="5"/>
      <c r="AG18" s="851"/>
      <c r="AH18" s="29"/>
      <c r="AI18" s="29"/>
      <c r="AJ18" s="29"/>
      <c r="AK18" s="29"/>
      <c r="AL18" s="29"/>
      <c r="AM18" s="29"/>
      <c r="AN18" s="29"/>
      <c r="AO18" s="29"/>
    </row>
    <row r="19" spans="1:45" ht="12" customHeight="1">
      <c r="A19" s="4"/>
      <c r="B19" s="8"/>
      <c r="C19" s="57"/>
      <c r="D19" s="18"/>
      <c r="E19" s="97"/>
      <c r="F19" s="97"/>
      <c r="G19" s="97"/>
      <c r="H19" s="97"/>
      <c r="I19" s="97"/>
      <c r="J19" s="97"/>
      <c r="K19" s="97"/>
      <c r="L19" s="97"/>
      <c r="M19" s="97"/>
      <c r="N19" s="97"/>
      <c r="O19" s="97"/>
      <c r="P19" s="97"/>
      <c r="Q19" s="97"/>
      <c r="R19" s="97"/>
      <c r="S19" s="97"/>
      <c r="T19" s="97"/>
      <c r="U19" s="97"/>
      <c r="V19" s="97"/>
      <c r="W19" s="97"/>
      <c r="X19" s="97"/>
      <c r="Y19" s="97"/>
      <c r="Z19" s="97"/>
      <c r="AA19" s="97"/>
      <c r="AB19" s="34"/>
      <c r="AC19" s="97"/>
      <c r="AD19" s="34"/>
      <c r="AE19" s="97"/>
      <c r="AF19" s="5"/>
      <c r="AG19" s="851"/>
      <c r="AH19" s="29"/>
      <c r="AI19" s="29"/>
      <c r="AJ19" s="29"/>
      <c r="AK19" s="29"/>
      <c r="AL19" s="29"/>
      <c r="AM19" s="29"/>
      <c r="AN19" s="29"/>
      <c r="AO19" s="29"/>
    </row>
    <row r="20" spans="1:45" ht="12" customHeight="1">
      <c r="A20" s="4"/>
      <c r="B20" s="8"/>
      <c r="C20" s="57"/>
      <c r="D20" s="18"/>
      <c r="E20" s="97"/>
      <c r="F20" s="97"/>
      <c r="G20" s="97"/>
      <c r="H20" s="97"/>
      <c r="I20" s="97"/>
      <c r="J20" s="97"/>
      <c r="K20" s="97"/>
      <c r="L20" s="97"/>
      <c r="M20" s="97"/>
      <c r="N20" s="97"/>
      <c r="O20" s="97"/>
      <c r="P20" s="97"/>
      <c r="Q20" s="97"/>
      <c r="R20" s="97"/>
      <c r="S20" s="97"/>
      <c r="T20" s="97"/>
      <c r="U20" s="97"/>
      <c r="V20" s="97"/>
      <c r="W20" s="97"/>
      <c r="X20" s="97"/>
      <c r="Y20" s="97"/>
      <c r="Z20" s="97"/>
      <c r="AA20" s="97"/>
      <c r="AB20" s="34"/>
      <c r="AC20" s="97"/>
      <c r="AD20" s="34"/>
      <c r="AE20" s="97"/>
      <c r="AF20" s="5"/>
      <c r="AG20" s="851"/>
      <c r="AH20" s="29"/>
      <c r="AI20" s="29"/>
      <c r="AJ20" s="29"/>
      <c r="AK20" s="29"/>
      <c r="AL20" s="29"/>
      <c r="AM20" s="29"/>
      <c r="AN20" s="29"/>
      <c r="AO20" s="29"/>
    </row>
    <row r="21" spans="1:45" ht="12" customHeight="1">
      <c r="A21" s="4"/>
      <c r="B21" s="8"/>
      <c r="C21" s="57"/>
      <c r="D21" s="18"/>
      <c r="E21" s="97"/>
      <c r="F21" s="97"/>
      <c r="G21" s="97"/>
      <c r="H21" s="97"/>
      <c r="I21" s="97"/>
      <c r="J21" s="97"/>
      <c r="K21" s="97"/>
      <c r="L21" s="97"/>
      <c r="M21" s="97"/>
      <c r="N21" s="97"/>
      <c r="O21" s="97"/>
      <c r="P21" s="97"/>
      <c r="Q21" s="97"/>
      <c r="R21" s="97"/>
      <c r="S21" s="97"/>
      <c r="T21" s="97"/>
      <c r="U21" s="97"/>
      <c r="V21" s="97"/>
      <c r="W21" s="97"/>
      <c r="X21" s="97"/>
      <c r="Y21" s="97"/>
      <c r="Z21" s="97"/>
      <c r="AA21" s="97"/>
      <c r="AB21" s="34"/>
      <c r="AC21" s="97"/>
      <c r="AD21" s="34"/>
      <c r="AE21" s="97"/>
      <c r="AF21" s="5"/>
      <c r="AG21" s="851"/>
      <c r="AH21" s="29"/>
      <c r="AI21" s="29"/>
      <c r="AJ21" s="29"/>
      <c r="AK21" s="29"/>
      <c r="AL21" s="29"/>
      <c r="AM21" s="29"/>
      <c r="AN21" s="29"/>
      <c r="AO21" s="29"/>
    </row>
    <row r="22" spans="1:45" ht="12" customHeight="1">
      <c r="A22" s="4"/>
      <c r="B22" s="8"/>
      <c r="C22" s="57"/>
      <c r="D22" s="18"/>
      <c r="E22" s="97"/>
      <c r="F22" s="97"/>
      <c r="G22" s="97"/>
      <c r="H22" s="97"/>
      <c r="I22" s="97"/>
      <c r="J22" s="97"/>
      <c r="K22" s="97"/>
      <c r="L22" s="97"/>
      <c r="M22" s="97"/>
      <c r="N22" s="97"/>
      <c r="O22" s="97"/>
      <c r="P22" s="97"/>
      <c r="Q22" s="97"/>
      <c r="R22" s="97"/>
      <c r="S22" s="97"/>
      <c r="T22" s="97"/>
      <c r="U22" s="97"/>
      <c r="V22" s="97"/>
      <c r="W22" s="97"/>
      <c r="X22" s="97"/>
      <c r="Y22" s="97"/>
      <c r="Z22" s="97"/>
      <c r="AA22" s="97"/>
      <c r="AB22" s="34"/>
      <c r="AC22" s="97"/>
      <c r="AD22" s="34"/>
      <c r="AE22" s="97"/>
      <c r="AF22" s="5"/>
      <c r="AG22" s="851"/>
      <c r="AH22" s="29"/>
      <c r="AI22" s="29"/>
      <c r="AJ22" s="29"/>
      <c r="AK22" s="29"/>
      <c r="AL22" s="29"/>
      <c r="AM22" s="29"/>
      <c r="AN22" s="29"/>
      <c r="AO22" s="29"/>
    </row>
    <row r="23" spans="1:45" ht="12" customHeight="1">
      <c r="A23" s="4"/>
      <c r="B23" s="8"/>
      <c r="C23" s="57"/>
      <c r="D23" s="18"/>
      <c r="E23" s="97"/>
      <c r="F23" s="97"/>
      <c r="G23" s="97"/>
      <c r="H23" s="97"/>
      <c r="I23" s="97"/>
      <c r="J23" s="97"/>
      <c r="K23" s="97"/>
      <c r="L23" s="97"/>
      <c r="M23" s="97"/>
      <c r="N23" s="97"/>
      <c r="O23" s="97"/>
      <c r="P23" s="97"/>
      <c r="Q23" s="97"/>
      <c r="R23" s="97"/>
      <c r="S23" s="97"/>
      <c r="T23" s="97"/>
      <c r="U23" s="97"/>
      <c r="V23" s="97"/>
      <c r="W23" s="97"/>
      <c r="X23" s="97"/>
      <c r="Y23" s="97"/>
      <c r="Z23" s="97"/>
      <c r="AA23" s="97"/>
      <c r="AB23" s="34"/>
      <c r="AC23" s="97"/>
      <c r="AD23" s="34"/>
      <c r="AE23" s="97"/>
      <c r="AF23" s="5"/>
      <c r="AG23" s="851"/>
      <c r="AH23" s="29"/>
      <c r="AI23" s="29"/>
      <c r="AJ23" s="29"/>
      <c r="AK23" s="29"/>
      <c r="AL23" s="29"/>
      <c r="AM23" s="29"/>
      <c r="AN23" s="29"/>
      <c r="AO23" s="29"/>
    </row>
    <row r="24" spans="1:45" ht="12" customHeight="1">
      <c r="A24" s="4"/>
      <c r="B24" s="8"/>
      <c r="C24" s="57"/>
      <c r="D24" s="18"/>
      <c r="E24" s="97"/>
      <c r="F24" s="97"/>
      <c r="G24" s="97"/>
      <c r="H24" s="97"/>
      <c r="I24" s="97"/>
      <c r="J24" s="97"/>
      <c r="K24" s="97"/>
      <c r="L24" s="97"/>
      <c r="M24" s="97"/>
      <c r="N24" s="97"/>
      <c r="O24" s="97"/>
      <c r="P24" s="97"/>
      <c r="Q24" s="97"/>
      <c r="R24" s="97"/>
      <c r="S24" s="97"/>
      <c r="T24" s="97"/>
      <c r="U24" s="97"/>
      <c r="V24" s="97"/>
      <c r="W24" s="97"/>
      <c r="X24" s="97"/>
      <c r="Y24" s="97"/>
      <c r="Z24" s="97"/>
      <c r="AA24" s="97"/>
      <c r="AB24" s="34"/>
      <c r="AC24" s="97"/>
      <c r="AD24" s="34"/>
      <c r="AE24" s="97"/>
      <c r="AF24" s="5"/>
      <c r="AG24" s="851"/>
      <c r="AH24" s="29"/>
      <c r="AI24" s="29"/>
      <c r="AJ24" s="29"/>
      <c r="AK24" s="29"/>
      <c r="AL24" s="29"/>
      <c r="AM24" s="29"/>
      <c r="AN24" s="29"/>
      <c r="AO24" s="29"/>
    </row>
    <row r="25" spans="1:45" ht="12" customHeight="1">
      <c r="A25" s="4"/>
      <c r="B25" s="8"/>
      <c r="C25" s="57"/>
      <c r="D25" s="18"/>
      <c r="E25" s="97"/>
      <c r="F25" s="97"/>
      <c r="G25" s="97"/>
      <c r="H25" s="97"/>
      <c r="I25" s="97"/>
      <c r="J25" s="97"/>
      <c r="K25" s="97"/>
      <c r="L25" s="97"/>
      <c r="M25" s="97"/>
      <c r="N25" s="97"/>
      <c r="O25" s="97"/>
      <c r="P25" s="97"/>
      <c r="Q25" s="97"/>
      <c r="R25" s="97"/>
      <c r="S25" s="97"/>
      <c r="T25" s="97"/>
      <c r="U25" s="97"/>
      <c r="V25" s="97"/>
      <c r="W25" s="97"/>
      <c r="X25" s="97"/>
      <c r="Y25" s="97"/>
      <c r="Z25" s="97"/>
      <c r="AA25" s="97"/>
      <c r="AB25" s="34"/>
      <c r="AC25" s="97"/>
      <c r="AD25" s="34"/>
      <c r="AE25" s="97"/>
      <c r="AF25" s="5"/>
      <c r="AG25" s="851"/>
      <c r="AH25" s="29"/>
      <c r="AI25" s="29"/>
      <c r="AJ25" s="29"/>
      <c r="AK25" s="29"/>
      <c r="AL25" s="29"/>
      <c r="AM25" s="29"/>
      <c r="AN25" s="29"/>
      <c r="AO25" s="29"/>
    </row>
    <row r="26" spans="1:45" ht="12" customHeight="1">
      <c r="A26" s="4"/>
      <c r="B26" s="8"/>
      <c r="C26" s="57"/>
      <c r="D26" s="18"/>
      <c r="E26" s="97"/>
      <c r="F26" s="97"/>
      <c r="G26" s="97"/>
      <c r="H26" s="97"/>
      <c r="I26" s="97"/>
      <c r="J26" s="97"/>
      <c r="K26" s="97"/>
      <c r="L26" s="97"/>
      <c r="M26" s="97"/>
      <c r="N26" s="97"/>
      <c r="O26" s="97"/>
      <c r="P26" s="97"/>
      <c r="Q26" s="97"/>
      <c r="R26" s="97"/>
      <c r="S26" s="97"/>
      <c r="T26" s="97"/>
      <c r="U26" s="97"/>
      <c r="V26" s="97"/>
      <c r="W26" s="97"/>
      <c r="X26" s="97"/>
      <c r="Y26" s="97"/>
      <c r="Z26" s="97"/>
      <c r="AA26" s="97"/>
      <c r="AB26" s="34"/>
      <c r="AC26" s="97"/>
      <c r="AD26" s="34"/>
      <c r="AE26" s="97"/>
      <c r="AF26" s="5"/>
      <c r="AG26" s="851"/>
      <c r="AH26" s="29"/>
      <c r="AI26" s="29"/>
      <c r="AJ26" s="29"/>
      <c r="AK26" s="29"/>
      <c r="AL26" s="29"/>
      <c r="AM26" s="29"/>
      <c r="AN26" s="29"/>
      <c r="AO26" s="29"/>
    </row>
    <row r="27" spans="1:45" ht="12" customHeight="1">
      <c r="A27" s="4"/>
      <c r="B27" s="8"/>
      <c r="C27" s="57"/>
      <c r="D27" s="18"/>
      <c r="E27" s="97"/>
      <c r="F27" s="97"/>
      <c r="G27" s="97"/>
      <c r="H27" s="97"/>
      <c r="I27" s="97"/>
      <c r="J27" s="97"/>
      <c r="K27" s="97"/>
      <c r="L27" s="97"/>
      <c r="M27" s="97"/>
      <c r="N27" s="97"/>
      <c r="O27" s="97"/>
      <c r="P27" s="97"/>
      <c r="Q27" s="97"/>
      <c r="R27" s="97"/>
      <c r="S27" s="97"/>
      <c r="T27" s="97"/>
      <c r="U27" s="97"/>
      <c r="V27" s="97"/>
      <c r="W27" s="97"/>
      <c r="X27" s="97"/>
      <c r="Y27" s="97"/>
      <c r="Z27" s="97"/>
      <c r="AA27" s="97"/>
      <c r="AB27" s="34"/>
      <c r="AC27" s="97"/>
      <c r="AD27" s="34"/>
      <c r="AE27" s="97"/>
      <c r="AF27" s="5"/>
      <c r="AG27" s="851"/>
      <c r="AH27" s="29"/>
      <c r="AI27" s="29"/>
      <c r="AJ27" s="29"/>
      <c r="AK27" s="29"/>
      <c r="AL27" s="29"/>
      <c r="AM27" s="29"/>
      <c r="AN27" s="29"/>
      <c r="AO27" s="29"/>
    </row>
    <row r="28" spans="1:45" ht="12" customHeight="1">
      <c r="A28" s="4"/>
      <c r="B28" s="8"/>
      <c r="C28" s="57"/>
      <c r="D28" s="18"/>
      <c r="E28" s="97"/>
      <c r="F28" s="97"/>
      <c r="G28" s="97"/>
      <c r="H28" s="97"/>
      <c r="I28" s="97"/>
      <c r="J28" s="97"/>
      <c r="K28" s="97"/>
      <c r="L28" s="97"/>
      <c r="M28" s="97"/>
      <c r="N28" s="97"/>
      <c r="O28" s="97"/>
      <c r="P28" s="97"/>
      <c r="Q28" s="97"/>
      <c r="R28" s="97"/>
      <c r="S28" s="97"/>
      <c r="T28" s="97"/>
      <c r="U28" s="97"/>
      <c r="V28" s="97"/>
      <c r="W28" s="97"/>
      <c r="X28" s="97"/>
      <c r="Y28" s="97"/>
      <c r="Z28" s="97"/>
      <c r="AA28" s="97"/>
      <c r="AB28" s="34"/>
      <c r="AC28" s="97"/>
      <c r="AD28" s="34"/>
      <c r="AE28" s="97"/>
      <c r="AF28" s="5"/>
      <c r="AG28" s="851"/>
      <c r="AH28" s="29"/>
      <c r="AI28" s="29"/>
      <c r="AJ28" s="29"/>
      <c r="AK28" s="29"/>
      <c r="AL28" s="29"/>
      <c r="AM28" s="29"/>
      <c r="AN28" s="29"/>
      <c r="AO28" s="29"/>
    </row>
    <row r="29" spans="1:45" ht="12" customHeight="1">
      <c r="A29" s="4"/>
      <c r="B29" s="8"/>
      <c r="C29" s="57"/>
      <c r="D29" s="18"/>
      <c r="E29" s="97"/>
      <c r="F29" s="97"/>
      <c r="G29" s="97"/>
      <c r="H29" s="97"/>
      <c r="I29" s="97"/>
      <c r="J29" s="97"/>
      <c r="K29" s="97"/>
      <c r="L29" s="97"/>
      <c r="M29" s="97"/>
      <c r="N29" s="97"/>
      <c r="O29" s="97"/>
      <c r="P29" s="97"/>
      <c r="Q29" s="97"/>
      <c r="R29" s="97"/>
      <c r="S29" s="97"/>
      <c r="T29" s="97"/>
      <c r="U29" s="97"/>
      <c r="V29" s="97"/>
      <c r="W29" s="97"/>
      <c r="X29" s="97"/>
      <c r="Y29" s="97"/>
      <c r="Z29" s="97"/>
      <c r="AA29" s="97"/>
      <c r="AB29" s="34"/>
      <c r="AC29" s="97"/>
      <c r="AD29" s="34"/>
      <c r="AE29" s="97"/>
      <c r="AF29" s="5"/>
      <c r="AG29" s="851"/>
      <c r="AH29" s="29"/>
      <c r="AI29" s="29"/>
      <c r="AJ29" s="29"/>
      <c r="AK29" s="29"/>
      <c r="AL29" s="29"/>
      <c r="AM29" s="29"/>
      <c r="AN29" s="29"/>
      <c r="AO29" s="29"/>
    </row>
    <row r="30" spans="1:45" ht="12" customHeight="1">
      <c r="A30" s="4"/>
      <c r="B30" s="8"/>
      <c r="C30" s="57"/>
      <c r="D30" s="18"/>
      <c r="E30" s="97"/>
      <c r="F30" s="97"/>
      <c r="G30" s="97"/>
      <c r="H30" s="97"/>
      <c r="I30" s="97"/>
      <c r="J30" s="97"/>
      <c r="K30" s="97"/>
      <c r="L30" s="97"/>
      <c r="M30" s="97"/>
      <c r="N30" s="97"/>
      <c r="O30" s="97"/>
      <c r="P30" s="97"/>
      <c r="Q30" s="97"/>
      <c r="R30" s="97"/>
      <c r="S30" s="97"/>
      <c r="T30" s="97"/>
      <c r="U30" s="97"/>
      <c r="V30" s="97"/>
      <c r="W30" s="97"/>
      <c r="X30" s="97"/>
      <c r="Y30" s="97"/>
      <c r="Z30" s="97"/>
      <c r="AA30" s="97"/>
      <c r="AB30" s="34"/>
      <c r="AC30" s="97"/>
      <c r="AD30" s="34"/>
      <c r="AE30" s="97"/>
      <c r="AF30" s="5"/>
      <c r="AG30" s="851"/>
      <c r="AH30" s="29"/>
      <c r="AI30" s="29"/>
      <c r="AJ30" s="29"/>
      <c r="AK30" s="29"/>
      <c r="AL30" s="29"/>
      <c r="AM30" s="29"/>
      <c r="AN30" s="29"/>
      <c r="AO30" s="29"/>
      <c r="AR30" s="30"/>
      <c r="AS30" s="66"/>
    </row>
    <row r="31" spans="1:45" ht="6" customHeight="1">
      <c r="A31" s="4"/>
      <c r="B31" s="8"/>
      <c r="C31" s="57"/>
      <c r="D31" s="18"/>
      <c r="E31" s="18"/>
      <c r="F31" s="18"/>
      <c r="G31" s="18"/>
      <c r="H31" s="18"/>
      <c r="I31" s="18"/>
      <c r="J31" s="18"/>
      <c r="K31" s="18"/>
      <c r="L31" s="18"/>
      <c r="M31" s="18"/>
      <c r="N31" s="18"/>
      <c r="O31" s="18"/>
      <c r="P31" s="18"/>
      <c r="Q31" s="18"/>
      <c r="R31" s="16"/>
      <c r="S31" s="16"/>
      <c r="T31" s="16"/>
      <c r="U31" s="16"/>
      <c r="V31" s="26"/>
      <c r="W31" s="16"/>
      <c r="X31" s="16"/>
      <c r="Y31" s="16"/>
      <c r="Z31" s="16"/>
      <c r="AA31" s="16"/>
      <c r="AB31" s="16"/>
      <c r="AC31" s="16"/>
      <c r="AD31" s="16"/>
      <c r="AE31" s="16"/>
      <c r="AF31" s="5"/>
      <c r="AG31" s="851"/>
      <c r="AH31" s="29"/>
      <c r="AI31" s="29"/>
      <c r="AJ31" s="29"/>
      <c r="AK31" s="29"/>
      <c r="AL31" s="29"/>
      <c r="AM31" s="29"/>
      <c r="AN31" s="29"/>
      <c r="AO31" s="29"/>
    </row>
    <row r="32" spans="1:45" ht="6" customHeight="1">
      <c r="A32" s="4"/>
      <c r="B32" s="8"/>
      <c r="C32" s="71"/>
      <c r="D32" s="18"/>
      <c r="E32" s="18"/>
      <c r="F32" s="18"/>
      <c r="G32" s="18"/>
      <c r="H32" s="18"/>
      <c r="I32" s="18"/>
      <c r="J32" s="18"/>
      <c r="K32" s="18"/>
      <c r="L32" s="18"/>
      <c r="M32" s="18"/>
      <c r="N32" s="18"/>
      <c r="O32" s="18"/>
      <c r="P32" s="18"/>
      <c r="Q32" s="18"/>
      <c r="R32" s="16"/>
      <c r="S32" s="16"/>
      <c r="T32" s="16"/>
      <c r="U32" s="16"/>
      <c r="V32" s="26"/>
      <c r="W32" s="16"/>
      <c r="X32" s="16"/>
      <c r="Y32" s="16"/>
      <c r="Z32" s="16"/>
      <c r="AA32" s="16"/>
      <c r="AB32" s="16"/>
      <c r="AC32" s="16"/>
      <c r="AD32" s="16"/>
      <c r="AE32" s="16"/>
      <c r="AF32" s="5"/>
      <c r="AG32" s="851"/>
      <c r="AH32" s="29"/>
      <c r="AI32" s="29"/>
      <c r="AJ32" s="29"/>
      <c r="AK32" s="29"/>
      <c r="AL32" s="29"/>
      <c r="AM32" s="29"/>
      <c r="AN32" s="29"/>
      <c r="AO32" s="29"/>
    </row>
    <row r="33" spans="1:53" ht="9" customHeight="1">
      <c r="A33" s="4"/>
      <c r="B33" s="8"/>
      <c r="C33" s="63"/>
      <c r="D33" s="63"/>
      <c r="E33" s="63"/>
      <c r="F33" s="63"/>
      <c r="G33" s="63"/>
      <c r="H33" s="63"/>
      <c r="I33" s="63"/>
      <c r="J33" s="18"/>
      <c r="K33" s="18"/>
      <c r="L33" s="18"/>
      <c r="M33" s="18"/>
      <c r="N33" s="18"/>
      <c r="O33" s="18"/>
      <c r="P33" s="18"/>
      <c r="Q33" s="18"/>
      <c r="R33" s="16"/>
      <c r="S33" s="16"/>
      <c r="T33" s="16"/>
      <c r="U33" s="16"/>
      <c r="V33" s="26"/>
      <c r="W33" s="16"/>
      <c r="X33" s="16"/>
      <c r="Y33" s="16"/>
      <c r="Z33" s="16"/>
      <c r="AA33" s="16"/>
      <c r="AB33" s="16"/>
      <c r="AC33" s="16"/>
      <c r="AD33" s="16"/>
      <c r="AE33" s="16"/>
      <c r="AF33" s="5"/>
      <c r="AG33" s="851"/>
      <c r="AH33" s="29"/>
      <c r="AI33" s="29"/>
      <c r="AJ33" s="29"/>
      <c r="AK33" s="29"/>
      <c r="AL33" s="29"/>
      <c r="AM33" s="29"/>
      <c r="AN33" s="29"/>
      <c r="AO33" s="29"/>
    </row>
    <row r="34" spans="1:53" ht="12.75" customHeight="1">
      <c r="A34" s="4"/>
      <c r="B34" s="8"/>
      <c r="C34" s="57"/>
      <c r="D34" s="18"/>
      <c r="E34" s="18"/>
      <c r="F34" s="18"/>
      <c r="G34" s="18"/>
      <c r="H34" s="18"/>
      <c r="I34" s="18"/>
      <c r="J34" s="18"/>
      <c r="K34" s="18"/>
      <c r="L34" s="18"/>
      <c r="M34" s="18"/>
      <c r="N34" s="18"/>
      <c r="O34" s="18"/>
      <c r="P34" s="18"/>
      <c r="Q34" s="18"/>
      <c r="R34" s="16"/>
      <c r="S34" s="16"/>
      <c r="T34" s="16"/>
      <c r="U34" s="16"/>
      <c r="V34" s="26"/>
      <c r="W34" s="16"/>
      <c r="X34" s="16"/>
      <c r="Y34" s="16"/>
      <c r="Z34" s="16"/>
      <c r="AA34" s="16"/>
      <c r="AB34" s="16"/>
      <c r="AC34" s="16"/>
      <c r="AD34" s="16"/>
      <c r="AE34" s="16"/>
      <c r="AF34" s="5"/>
      <c r="AG34" s="851"/>
      <c r="AH34" s="105"/>
      <c r="AI34" s="106"/>
      <c r="AJ34" s="106"/>
      <c r="AK34" s="106"/>
      <c r="AL34" s="107"/>
      <c r="AM34" s="105"/>
      <c r="AN34" s="105"/>
      <c r="AO34" s="105"/>
      <c r="AP34" s="33"/>
      <c r="AQ34" s="33"/>
      <c r="AR34" s="33"/>
      <c r="AS34" s="33"/>
      <c r="AT34" s="33"/>
      <c r="AU34" s="33"/>
      <c r="AV34" s="33"/>
      <c r="AW34" s="33"/>
      <c r="AX34" s="33"/>
      <c r="AY34" s="33"/>
      <c r="AZ34" s="33"/>
      <c r="BA34" s="33"/>
    </row>
    <row r="35" spans="1:53" ht="12.75" customHeight="1">
      <c r="A35" s="4"/>
      <c r="B35" s="8"/>
      <c r="C35" s="57"/>
      <c r="D35" s="18"/>
      <c r="E35" s="18"/>
      <c r="F35" s="18"/>
      <c r="G35" s="18"/>
      <c r="H35" s="18"/>
      <c r="I35" s="18"/>
      <c r="J35" s="18"/>
      <c r="K35" s="18"/>
      <c r="L35" s="18"/>
      <c r="M35" s="18"/>
      <c r="N35" s="18"/>
      <c r="O35" s="18"/>
      <c r="P35" s="18"/>
      <c r="Q35" s="18"/>
      <c r="R35" s="16"/>
      <c r="S35" s="16"/>
      <c r="T35" s="16"/>
      <c r="U35" s="16"/>
      <c r="V35" s="26"/>
      <c r="W35" s="16"/>
      <c r="X35" s="16"/>
      <c r="Y35" s="16"/>
      <c r="Z35" s="16"/>
      <c r="AA35" s="16"/>
      <c r="AB35" s="16"/>
      <c r="AC35" s="16"/>
      <c r="AD35" s="16"/>
      <c r="AE35" s="16"/>
      <c r="AF35" s="5"/>
      <c r="AG35" s="851"/>
      <c r="AH35" s="105"/>
      <c r="AI35" s="29"/>
      <c r="AJ35" s="29" t="s">
        <v>35</v>
      </c>
      <c r="AK35" s="29"/>
      <c r="AL35" s="29"/>
      <c r="AM35" s="29"/>
      <c r="AN35" s="29"/>
      <c r="AO35" s="29"/>
    </row>
    <row r="36" spans="1:53" ht="15.75" customHeight="1">
      <c r="A36" s="4"/>
      <c r="B36" s="8"/>
      <c r="C36" s="57"/>
      <c r="D36" s="18"/>
      <c r="E36" s="18"/>
      <c r="F36" s="18"/>
      <c r="G36" s="18"/>
      <c r="H36" s="18"/>
      <c r="I36" s="18"/>
      <c r="J36" s="18"/>
      <c r="K36" s="18"/>
      <c r="L36" s="18"/>
      <c r="M36" s="18"/>
      <c r="N36" s="18"/>
      <c r="O36" s="18"/>
      <c r="P36" s="18"/>
      <c r="Q36" s="18"/>
      <c r="R36" s="16"/>
      <c r="S36" s="16"/>
      <c r="T36" s="16"/>
      <c r="U36" s="16"/>
      <c r="V36" s="26"/>
      <c r="W36" s="16"/>
      <c r="X36" s="16"/>
      <c r="Y36" s="16"/>
      <c r="Z36" s="16"/>
      <c r="AA36" s="16"/>
      <c r="AB36" s="16"/>
      <c r="AC36" s="16"/>
      <c r="AD36" s="16"/>
      <c r="AE36" s="16"/>
      <c r="AF36" s="5"/>
      <c r="AG36" s="851"/>
      <c r="AH36" s="105"/>
      <c r="AI36" s="29"/>
      <c r="AJ36" s="29"/>
      <c r="AK36" s="29"/>
      <c r="AL36" s="29"/>
      <c r="AM36" s="29"/>
      <c r="AN36" s="29"/>
      <c r="AO36" s="29"/>
    </row>
    <row r="37" spans="1:53" ht="20.25" customHeight="1">
      <c r="A37" s="4"/>
      <c r="B37" s="8"/>
      <c r="C37" s="57"/>
      <c r="D37" s="18"/>
      <c r="E37" s="18"/>
      <c r="F37" s="18"/>
      <c r="G37" s="18"/>
      <c r="H37" s="18"/>
      <c r="I37" s="18"/>
      <c r="J37" s="18"/>
      <c r="K37" s="18"/>
      <c r="L37" s="18"/>
      <c r="M37" s="18"/>
      <c r="N37" s="18"/>
      <c r="O37" s="18"/>
      <c r="P37" s="18"/>
      <c r="Q37" s="18"/>
      <c r="R37" s="16"/>
      <c r="S37" s="16"/>
      <c r="T37" s="16"/>
      <c r="U37" s="16"/>
      <c r="V37" s="26"/>
      <c r="W37" s="16"/>
      <c r="X37" s="16"/>
      <c r="Y37" s="16"/>
      <c r="Z37" s="16"/>
      <c r="AA37" s="16"/>
      <c r="AB37" s="16"/>
      <c r="AC37" s="16"/>
      <c r="AD37" s="16"/>
      <c r="AE37" s="16"/>
      <c r="AF37" s="5"/>
      <c r="AG37" s="851"/>
      <c r="AH37" s="108"/>
      <c r="AI37" s="29"/>
      <c r="AJ37" s="29"/>
      <c r="AK37" s="29"/>
      <c r="AL37" s="29"/>
      <c r="AM37" s="29"/>
      <c r="AN37" s="29"/>
      <c r="AO37" s="29"/>
    </row>
    <row r="38" spans="1:53" ht="15.75" customHeight="1">
      <c r="A38" s="4"/>
      <c r="B38" s="8"/>
      <c r="C38" s="57"/>
      <c r="D38" s="18"/>
      <c r="E38" s="18"/>
      <c r="F38" s="18"/>
      <c r="G38" s="18"/>
      <c r="H38" s="18"/>
      <c r="I38" s="18"/>
      <c r="J38" s="18"/>
      <c r="K38" s="18"/>
      <c r="L38" s="18"/>
      <c r="M38" s="18"/>
      <c r="N38" s="18"/>
      <c r="O38" s="18"/>
      <c r="P38" s="18"/>
      <c r="Q38" s="18"/>
      <c r="R38" s="16"/>
      <c r="S38" s="16"/>
      <c r="T38" s="16"/>
      <c r="U38" s="16"/>
      <c r="V38" s="26"/>
      <c r="W38" s="16"/>
      <c r="X38" s="16"/>
      <c r="Y38" s="16"/>
      <c r="Z38" s="16"/>
      <c r="AA38" s="16"/>
      <c r="AB38" s="16"/>
      <c r="AC38" s="16"/>
      <c r="AD38" s="16"/>
      <c r="AE38" s="16"/>
      <c r="AF38" s="5"/>
      <c r="AG38" s="851"/>
      <c r="AH38" s="105"/>
      <c r="AI38" s="29"/>
      <c r="AJ38" s="29"/>
      <c r="AK38" s="29"/>
      <c r="AL38" s="29"/>
      <c r="AM38" s="29"/>
      <c r="AN38" s="29"/>
      <c r="AO38" s="29"/>
    </row>
    <row r="39" spans="1:53" ht="12.75" customHeight="1">
      <c r="A39" s="4"/>
      <c r="B39" s="8"/>
      <c r="C39" s="57"/>
      <c r="D39" s="18"/>
      <c r="E39" s="18"/>
      <c r="F39" s="18"/>
      <c r="G39" s="18"/>
      <c r="H39" s="18"/>
      <c r="I39" s="18"/>
      <c r="J39" s="18"/>
      <c r="K39" s="18"/>
      <c r="L39" s="18"/>
      <c r="M39" s="18"/>
      <c r="N39" s="18"/>
      <c r="O39" s="18"/>
      <c r="P39" s="18"/>
      <c r="Q39" s="18"/>
      <c r="R39" s="16"/>
      <c r="S39" s="16"/>
      <c r="T39" s="16"/>
      <c r="U39" s="16"/>
      <c r="V39" s="26"/>
      <c r="W39" s="16"/>
      <c r="X39" s="16"/>
      <c r="Y39" s="16"/>
      <c r="Z39" s="16"/>
      <c r="AA39" s="16"/>
      <c r="AB39" s="16"/>
      <c r="AC39" s="16"/>
      <c r="AD39" s="16"/>
      <c r="AE39" s="16"/>
      <c r="AF39" s="5"/>
      <c r="AG39" s="851"/>
      <c r="AH39" s="105"/>
      <c r="AI39" s="29"/>
      <c r="AJ39" s="29"/>
      <c r="AK39" s="29"/>
      <c r="AL39" s="29"/>
      <c r="AM39" s="29"/>
      <c r="AN39" s="29"/>
      <c r="AO39" s="29"/>
    </row>
    <row r="40" spans="1:53" ht="12" customHeight="1">
      <c r="A40" s="4"/>
      <c r="B40" s="8"/>
      <c r="C40" s="57"/>
      <c r="D40" s="18"/>
      <c r="E40" s="18"/>
      <c r="F40" s="18"/>
      <c r="G40" s="18"/>
      <c r="H40" s="18"/>
      <c r="I40" s="18"/>
      <c r="J40" s="18"/>
      <c r="K40" s="18"/>
      <c r="L40" s="18"/>
      <c r="M40" s="18"/>
      <c r="N40" s="18"/>
      <c r="O40" s="18"/>
      <c r="P40" s="18"/>
      <c r="Q40" s="18"/>
      <c r="R40" s="16"/>
      <c r="S40" s="16"/>
      <c r="T40" s="16"/>
      <c r="U40" s="16"/>
      <c r="V40" s="26"/>
      <c r="W40" s="16"/>
      <c r="X40" s="16"/>
      <c r="Y40" s="16"/>
      <c r="Z40" s="16"/>
      <c r="AA40" s="16"/>
      <c r="AB40" s="16"/>
      <c r="AC40" s="16"/>
      <c r="AD40" s="16"/>
      <c r="AE40" s="16"/>
      <c r="AF40" s="5"/>
      <c r="AG40" s="851"/>
      <c r="AH40" s="105"/>
      <c r="AI40" s="29"/>
      <c r="AJ40" s="29"/>
      <c r="AK40" s="29"/>
      <c r="AL40" s="29"/>
      <c r="AM40" s="29"/>
      <c r="AN40" s="29"/>
      <c r="AO40" s="29"/>
    </row>
    <row r="41" spans="1:53" ht="12.75" customHeight="1">
      <c r="A41" s="4"/>
      <c r="B41" s="8"/>
      <c r="C41" s="57"/>
      <c r="D41" s="18"/>
      <c r="E41" s="18"/>
      <c r="F41" s="18"/>
      <c r="G41" s="18"/>
      <c r="H41" s="18"/>
      <c r="I41" s="18"/>
      <c r="J41" s="18"/>
      <c r="K41" s="18"/>
      <c r="L41" s="18"/>
      <c r="M41" s="18"/>
      <c r="N41" s="18"/>
      <c r="O41" s="18"/>
      <c r="P41" s="18"/>
      <c r="Q41" s="18"/>
      <c r="R41" s="16"/>
      <c r="S41" s="16"/>
      <c r="T41" s="16"/>
      <c r="U41" s="16"/>
      <c r="V41" s="26"/>
      <c r="W41" s="16"/>
      <c r="X41" s="16"/>
      <c r="Y41" s="16"/>
      <c r="Z41" s="16"/>
      <c r="AA41" s="16"/>
      <c r="AB41" s="16"/>
      <c r="AC41" s="16"/>
      <c r="AD41" s="16"/>
      <c r="AE41" s="16"/>
      <c r="AF41" s="5"/>
      <c r="AG41" s="851"/>
      <c r="AH41" s="105"/>
      <c r="AI41" s="29"/>
      <c r="AJ41" s="29"/>
      <c r="AK41" s="29"/>
      <c r="AL41" s="29"/>
      <c r="AM41" s="29"/>
      <c r="AN41" s="29"/>
      <c r="AO41" s="29"/>
    </row>
    <row r="42" spans="1:53" ht="12.75" customHeight="1">
      <c r="A42" s="4"/>
      <c r="B42" s="8"/>
      <c r="C42" s="57"/>
      <c r="D42" s="18"/>
      <c r="E42" s="18"/>
      <c r="F42" s="18"/>
      <c r="G42" s="18"/>
      <c r="H42" s="18"/>
      <c r="I42" s="18"/>
      <c r="J42" s="18"/>
      <c r="K42" s="18"/>
      <c r="L42" s="18"/>
      <c r="M42" s="18"/>
      <c r="N42" s="18"/>
      <c r="O42" s="18"/>
      <c r="P42" s="18"/>
      <c r="Q42" s="18"/>
      <c r="R42" s="16"/>
      <c r="S42" s="16"/>
      <c r="T42" s="16"/>
      <c r="U42" s="16"/>
      <c r="V42" s="26"/>
      <c r="W42" s="16"/>
      <c r="X42" s="16"/>
      <c r="Y42" s="16"/>
      <c r="Z42" s="16"/>
      <c r="AA42" s="16"/>
      <c r="AB42" s="16"/>
      <c r="AC42" s="16"/>
      <c r="AD42" s="16"/>
      <c r="AE42" s="16"/>
      <c r="AF42" s="5"/>
      <c r="AG42" s="851"/>
      <c r="AH42" s="105"/>
      <c r="AI42" s="29"/>
      <c r="AJ42" s="29"/>
      <c r="AK42" s="29"/>
      <c r="AL42" s="29"/>
      <c r="AM42" s="29"/>
      <c r="AN42" s="29"/>
      <c r="AO42" s="29"/>
    </row>
    <row r="43" spans="1:53" ht="9" customHeight="1">
      <c r="A43" s="4"/>
      <c r="B43" s="8"/>
      <c r="C43" s="57"/>
      <c r="D43" s="18"/>
      <c r="E43" s="18"/>
      <c r="F43" s="18"/>
      <c r="G43" s="18"/>
      <c r="H43" s="18"/>
      <c r="I43" s="18"/>
      <c r="J43" s="18"/>
      <c r="K43" s="18"/>
      <c r="L43" s="18"/>
      <c r="M43" s="18"/>
      <c r="N43" s="18"/>
      <c r="O43" s="18"/>
      <c r="P43" s="18"/>
      <c r="Q43" s="18"/>
      <c r="R43" s="16"/>
      <c r="S43" s="16"/>
      <c r="T43" s="16"/>
      <c r="U43" s="16"/>
      <c r="V43" s="26"/>
      <c r="W43" s="16"/>
      <c r="X43" s="16"/>
      <c r="Y43" s="16"/>
      <c r="Z43" s="16"/>
      <c r="AA43" s="16"/>
      <c r="AB43" s="16"/>
      <c r="AC43" s="16"/>
      <c r="AD43" s="16"/>
      <c r="AE43" s="16"/>
      <c r="AF43" s="5"/>
      <c r="AG43" s="851"/>
      <c r="AH43" s="105"/>
      <c r="AI43" s="29"/>
      <c r="AJ43" s="29"/>
      <c r="AK43" s="29"/>
      <c r="AL43" s="29"/>
      <c r="AM43" s="29"/>
      <c r="AN43" s="29"/>
      <c r="AO43" s="29"/>
    </row>
    <row r="44" spans="1:53" ht="19.5" customHeight="1">
      <c r="A44" s="4"/>
      <c r="B44" s="8"/>
      <c r="C44" s="8"/>
      <c r="D44" s="8"/>
      <c r="E44" s="8"/>
      <c r="F44" s="8"/>
      <c r="G44" s="8"/>
      <c r="H44" s="8"/>
      <c r="I44" s="8"/>
      <c r="J44" s="8"/>
      <c r="K44" s="8"/>
      <c r="L44" s="8"/>
      <c r="M44" s="8"/>
      <c r="N44" s="8"/>
      <c r="O44" s="8"/>
      <c r="P44" s="8"/>
      <c r="Q44" s="8"/>
      <c r="R44" s="74"/>
      <c r="S44" s="74"/>
      <c r="T44" s="8"/>
      <c r="U44" s="8"/>
      <c r="V44" s="8"/>
      <c r="W44" s="8"/>
      <c r="X44" s="8"/>
      <c r="Y44" s="8"/>
      <c r="Z44" s="8"/>
      <c r="AA44" s="8"/>
      <c r="AB44" s="24"/>
      <c r="AC44" s="8"/>
      <c r="AD44" s="24"/>
      <c r="AE44" s="8"/>
      <c r="AF44" s="5"/>
      <c r="AG44" s="851"/>
      <c r="AH44" s="29"/>
      <c r="AI44" s="69"/>
      <c r="AJ44" s="29"/>
      <c r="AK44" s="29"/>
      <c r="AL44" s="29"/>
      <c r="AM44" s="29"/>
      <c r="AN44" s="29"/>
      <c r="AO44" s="29"/>
    </row>
    <row r="45" spans="1:53" ht="13.5" customHeight="1">
      <c r="A45" s="4"/>
      <c r="B45" s="8"/>
      <c r="C45" s="100"/>
      <c r="D45" s="93"/>
      <c r="E45" s="93"/>
      <c r="F45" s="93"/>
      <c r="G45" s="93"/>
      <c r="H45" s="93"/>
      <c r="I45" s="93"/>
      <c r="J45" s="93"/>
      <c r="K45" s="93"/>
      <c r="L45" s="93"/>
      <c r="M45" s="93"/>
      <c r="N45" s="93"/>
      <c r="O45" s="93"/>
      <c r="P45" s="93"/>
      <c r="Q45" s="93"/>
      <c r="R45" s="101"/>
      <c r="S45" s="101"/>
      <c r="T45" s="101"/>
      <c r="U45" s="101"/>
      <c r="V45" s="101"/>
      <c r="W45" s="101"/>
      <c r="X45" s="101"/>
      <c r="Y45" s="101"/>
      <c r="Z45" s="101"/>
      <c r="AA45" s="101"/>
      <c r="AB45" s="101"/>
      <c r="AC45" s="101"/>
      <c r="AD45" s="101"/>
      <c r="AE45" s="101"/>
      <c r="AF45" s="5"/>
      <c r="AG45" s="851"/>
      <c r="AH45" s="29"/>
      <c r="AI45" s="29"/>
      <c r="AJ45" s="29"/>
      <c r="AK45" s="29"/>
      <c r="AL45" s="29"/>
      <c r="AM45" s="29"/>
      <c r="AN45" s="29"/>
      <c r="AO45" s="29"/>
    </row>
    <row r="46" spans="1:53" ht="3.75" customHeight="1">
      <c r="A46" s="4"/>
      <c r="B46" s="8"/>
      <c r="C46" s="13"/>
      <c r="D46" s="13"/>
      <c r="E46" s="13"/>
      <c r="F46" s="13"/>
      <c r="G46" s="13"/>
      <c r="H46" s="13"/>
      <c r="I46" s="13"/>
      <c r="J46" s="13"/>
      <c r="K46" s="13"/>
      <c r="L46" s="13"/>
      <c r="M46" s="13"/>
      <c r="N46" s="13"/>
      <c r="O46" s="13"/>
      <c r="P46" s="13"/>
      <c r="Q46" s="13"/>
      <c r="R46" s="5"/>
      <c r="S46" s="5"/>
      <c r="T46" s="5"/>
      <c r="U46" s="5"/>
      <c r="V46" s="5"/>
      <c r="W46" s="5"/>
      <c r="X46" s="5"/>
      <c r="Y46" s="5"/>
      <c r="Z46" s="5"/>
      <c r="AA46" s="5"/>
      <c r="AB46" s="5"/>
      <c r="AC46" s="5"/>
      <c r="AD46" s="5"/>
      <c r="AE46" s="5"/>
      <c r="AF46" s="5"/>
      <c r="AG46" s="851"/>
      <c r="AH46" s="29"/>
      <c r="AI46" s="29"/>
      <c r="AJ46" s="29"/>
      <c r="AK46" s="29"/>
      <c r="AL46" s="29"/>
      <c r="AM46" s="29"/>
      <c r="AN46" s="29"/>
      <c r="AO46" s="29"/>
    </row>
    <row r="47" spans="1:53" ht="11.25" customHeight="1">
      <c r="A47" s="4"/>
      <c r="B47" s="8"/>
      <c r="C47" s="13"/>
      <c r="D47" s="13"/>
      <c r="E47" s="15"/>
      <c r="F47" s="1600"/>
      <c r="G47" s="1600"/>
      <c r="H47" s="1600"/>
      <c r="I47" s="1600"/>
      <c r="J47" s="1600"/>
      <c r="K47" s="1600"/>
      <c r="L47" s="1600"/>
      <c r="M47" s="1600"/>
      <c r="N47" s="1600"/>
      <c r="O47" s="1600"/>
      <c r="P47" s="1600"/>
      <c r="Q47" s="1600"/>
      <c r="R47" s="1600"/>
      <c r="S47" s="1600"/>
      <c r="T47" s="1600"/>
      <c r="U47" s="1600"/>
      <c r="V47" s="1600"/>
      <c r="W47" s="15"/>
      <c r="X47" s="1600"/>
      <c r="Y47" s="1600"/>
      <c r="Z47" s="1600"/>
      <c r="AA47" s="1600"/>
      <c r="AB47" s="1600"/>
      <c r="AC47" s="1600"/>
      <c r="AD47" s="1600"/>
      <c r="AE47" s="15"/>
      <c r="AF47" s="8"/>
      <c r="AG47" s="851"/>
      <c r="AH47" s="29"/>
      <c r="AI47" s="29"/>
      <c r="AJ47" s="29"/>
      <c r="AK47" s="29"/>
      <c r="AL47" s="29"/>
      <c r="AM47" s="29"/>
      <c r="AN47" s="29"/>
      <c r="AO47" s="29"/>
    </row>
    <row r="48" spans="1:53" ht="12.75" customHeight="1">
      <c r="A48" s="4"/>
      <c r="B48" s="8"/>
      <c r="C48" s="13"/>
      <c r="D48" s="13"/>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5"/>
      <c r="AG48" s="851"/>
      <c r="AH48" s="29"/>
      <c r="AI48" s="29"/>
      <c r="AJ48" s="29"/>
      <c r="AK48" s="29"/>
      <c r="AL48" s="29"/>
      <c r="AM48" s="29"/>
      <c r="AN48" s="29"/>
      <c r="AO48" s="29"/>
    </row>
    <row r="49" spans="1:58" ht="6" customHeight="1">
      <c r="A49" s="4"/>
      <c r="B49" s="8"/>
      <c r="C49" s="13"/>
      <c r="D49" s="13"/>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5"/>
      <c r="AG49" s="851"/>
      <c r="AH49" s="29"/>
      <c r="AI49" s="29"/>
      <c r="AJ49" s="29"/>
      <c r="AK49" s="29"/>
      <c r="AL49" s="29"/>
      <c r="AM49" s="29"/>
      <c r="AN49" s="29"/>
      <c r="AO49" s="29"/>
    </row>
    <row r="50" spans="1:58" s="64" customFormat="1" ht="12" customHeight="1">
      <c r="A50" s="61"/>
      <c r="B50" s="62"/>
      <c r="C50" s="75"/>
      <c r="D50" s="63"/>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84"/>
      <c r="AG50" s="1134"/>
      <c r="AH50" s="104"/>
      <c r="AI50" s="111"/>
      <c r="AJ50" s="111"/>
      <c r="AK50" s="111"/>
      <c r="AL50" s="92"/>
      <c r="AM50" s="92"/>
      <c r="AN50" s="29"/>
      <c r="AO50" s="29"/>
      <c r="AP50"/>
      <c r="AQ50"/>
      <c r="AR50"/>
      <c r="AS50"/>
      <c r="AT50"/>
      <c r="AU50"/>
      <c r="AV50"/>
      <c r="AW50"/>
      <c r="AX50"/>
      <c r="AY50"/>
      <c r="AZ50"/>
      <c r="BA50"/>
      <c r="BB50"/>
      <c r="BC50"/>
      <c r="BD50"/>
      <c r="BE50"/>
      <c r="BF50"/>
    </row>
    <row r="51" spans="1:58" ht="12" customHeight="1">
      <c r="A51" s="4"/>
      <c r="B51" s="8"/>
      <c r="C51" s="57"/>
      <c r="D51" s="18"/>
      <c r="E51" s="97"/>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97"/>
      <c r="AF51" s="5"/>
      <c r="AG51" s="851"/>
      <c r="AH51" s="70"/>
      <c r="AI51" s="111"/>
      <c r="AJ51" s="111"/>
      <c r="AK51" s="111"/>
      <c r="AL51" s="29"/>
      <c r="AM51" s="29"/>
      <c r="AN51" s="29"/>
      <c r="AO51" s="29"/>
    </row>
    <row r="52" spans="1:58" ht="12" customHeight="1">
      <c r="A52" s="4"/>
      <c r="B52" s="8"/>
      <c r="C52" s="57"/>
      <c r="D52" s="18"/>
      <c r="E52" s="97"/>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97"/>
      <c r="AF52" s="5"/>
      <c r="AG52" s="851"/>
      <c r="AH52" s="70"/>
      <c r="AI52" s="111"/>
      <c r="AJ52" s="111"/>
      <c r="AK52" s="111"/>
      <c r="AL52" s="29"/>
      <c r="AM52" s="29"/>
      <c r="AN52" s="29"/>
      <c r="AO52" s="29"/>
    </row>
    <row r="53" spans="1:58" ht="12" customHeight="1">
      <c r="A53" s="4"/>
      <c r="B53" s="8"/>
      <c r="C53" s="57"/>
      <c r="D53" s="18"/>
      <c r="E53" s="97"/>
      <c r="F53" s="83"/>
      <c r="G53" s="83"/>
      <c r="H53" s="83"/>
      <c r="I53" s="83"/>
      <c r="J53" s="83"/>
      <c r="K53" s="83"/>
      <c r="L53" s="83"/>
      <c r="M53" s="83"/>
      <c r="N53" s="83"/>
      <c r="O53" s="83"/>
      <c r="P53" s="83"/>
      <c r="Q53" s="83"/>
      <c r="R53" s="83"/>
      <c r="S53" s="83"/>
      <c r="T53" s="83"/>
      <c r="U53" s="83"/>
      <c r="V53" s="83"/>
      <c r="W53" s="83"/>
      <c r="X53" s="83"/>
      <c r="Y53" s="83"/>
      <c r="Z53" s="83"/>
      <c r="AA53" s="83"/>
      <c r="AB53" s="83"/>
      <c r="AC53" s="83"/>
      <c r="AD53" s="83"/>
      <c r="AE53" s="97"/>
      <c r="AF53" s="5"/>
      <c r="AG53" s="851"/>
      <c r="AH53" s="29"/>
      <c r="AI53" s="111"/>
      <c r="AJ53" s="111"/>
      <c r="AK53" s="111"/>
      <c r="AL53" s="29"/>
      <c r="AM53" s="29"/>
      <c r="AN53" s="29"/>
      <c r="AO53" s="29"/>
    </row>
    <row r="54" spans="1:58" ht="12" customHeight="1">
      <c r="A54" s="4"/>
      <c r="B54" s="8"/>
      <c r="C54" s="57"/>
      <c r="D54" s="18"/>
      <c r="E54" s="97"/>
      <c r="F54" s="83"/>
      <c r="G54" s="83"/>
      <c r="H54" s="83"/>
      <c r="I54" s="83"/>
      <c r="J54" s="83"/>
      <c r="K54" s="83"/>
      <c r="L54" s="83"/>
      <c r="M54" s="83"/>
      <c r="N54" s="83"/>
      <c r="O54" s="83"/>
      <c r="P54" s="83"/>
      <c r="Q54" s="83"/>
      <c r="R54" s="83"/>
      <c r="S54" s="83"/>
      <c r="T54" s="83"/>
      <c r="U54" s="83"/>
      <c r="V54" s="83"/>
      <c r="W54" s="83"/>
      <c r="X54" s="83"/>
      <c r="Y54" s="83"/>
      <c r="Z54" s="83"/>
      <c r="AA54" s="83"/>
      <c r="AB54" s="83"/>
      <c r="AC54" s="83"/>
      <c r="AD54" s="83"/>
      <c r="AE54" s="97"/>
      <c r="AF54" s="5"/>
      <c r="AG54" s="851"/>
      <c r="AH54" s="29"/>
      <c r="AI54" s="111"/>
      <c r="AJ54" s="111"/>
      <c r="AK54" s="111"/>
      <c r="AL54" s="29"/>
      <c r="AM54" s="29"/>
      <c r="AN54" s="29"/>
      <c r="AO54" s="29"/>
    </row>
    <row r="55" spans="1:58" ht="12" customHeight="1">
      <c r="A55" s="4"/>
      <c r="B55" s="8"/>
      <c r="C55" s="57"/>
      <c r="D55" s="18"/>
      <c r="E55" s="97"/>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97"/>
      <c r="AF55" s="5"/>
      <c r="AG55" s="851"/>
      <c r="AH55" s="29"/>
      <c r="AI55" s="111"/>
      <c r="AJ55" s="111"/>
      <c r="AK55" s="111"/>
      <c r="AL55" s="29"/>
      <c r="AM55" s="29"/>
      <c r="AN55" s="29"/>
      <c r="AO55" s="29"/>
    </row>
    <row r="56" spans="1:58" ht="12" customHeight="1">
      <c r="A56" s="4"/>
      <c r="B56" s="8"/>
      <c r="C56" s="57"/>
      <c r="D56" s="18"/>
      <c r="E56" s="97"/>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97"/>
      <c r="AF56" s="5"/>
      <c r="AG56" s="851"/>
      <c r="AH56" s="29"/>
      <c r="AI56" s="111"/>
      <c r="AJ56" s="111"/>
      <c r="AK56" s="111"/>
      <c r="AL56" s="29"/>
      <c r="AM56" s="29"/>
      <c r="AN56" s="29"/>
      <c r="AO56" s="29"/>
    </row>
    <row r="57" spans="1:58" ht="12" customHeight="1">
      <c r="A57" s="4"/>
      <c r="B57" s="8"/>
      <c r="C57" s="57"/>
      <c r="D57" s="18"/>
      <c r="E57" s="97"/>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97"/>
      <c r="AF57" s="5"/>
      <c r="AG57" s="851"/>
      <c r="AH57" s="29"/>
      <c r="AI57" s="29"/>
      <c r="AJ57" s="29"/>
      <c r="AK57" s="29"/>
      <c r="AL57" s="29"/>
      <c r="AM57" s="29"/>
      <c r="AN57" s="29"/>
      <c r="AO57" s="29"/>
    </row>
    <row r="58" spans="1:58" ht="12" customHeight="1">
      <c r="A58" s="4"/>
      <c r="B58" s="8"/>
      <c r="C58" s="57"/>
      <c r="D58" s="18"/>
      <c r="E58" s="97"/>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97"/>
      <c r="AF58" s="5"/>
      <c r="AG58" s="851"/>
      <c r="AH58" s="29"/>
      <c r="AI58" s="29"/>
      <c r="AJ58" s="29"/>
      <c r="AK58" s="29"/>
      <c r="AL58" s="29"/>
      <c r="AM58" s="29"/>
      <c r="AN58" s="29"/>
      <c r="AO58" s="29"/>
    </row>
    <row r="59" spans="1:58" ht="12" customHeight="1">
      <c r="A59" s="4"/>
      <c r="B59" s="8"/>
      <c r="C59" s="57"/>
      <c r="D59" s="18"/>
      <c r="E59" s="97"/>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97"/>
      <c r="AF59" s="5"/>
      <c r="AG59" s="851"/>
      <c r="AH59" s="29"/>
      <c r="AI59" s="29"/>
      <c r="AJ59" s="29"/>
      <c r="AK59" s="29"/>
      <c r="AL59" s="29"/>
      <c r="AM59" s="29"/>
      <c r="AN59" s="29"/>
      <c r="AO59" s="29"/>
    </row>
    <row r="60" spans="1:58" ht="12" customHeight="1">
      <c r="A60" s="4"/>
      <c r="B60" s="8"/>
      <c r="C60" s="57"/>
      <c r="D60" s="18"/>
      <c r="E60" s="97"/>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97"/>
      <c r="AF60" s="5"/>
      <c r="AG60" s="851"/>
      <c r="AH60" s="29"/>
      <c r="AI60" s="29"/>
      <c r="AJ60" s="29"/>
      <c r="AK60" s="29"/>
      <c r="AL60" s="29"/>
      <c r="AM60" s="29"/>
      <c r="AN60" s="29"/>
      <c r="AO60" s="29"/>
    </row>
    <row r="61" spans="1:58" ht="12" customHeight="1">
      <c r="A61" s="4"/>
      <c r="B61" s="8"/>
      <c r="C61" s="57"/>
      <c r="D61" s="18"/>
      <c r="E61" s="97"/>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97"/>
      <c r="AF61" s="5"/>
      <c r="AG61" s="851"/>
      <c r="AH61" s="29"/>
      <c r="AI61" s="29"/>
      <c r="AJ61" s="29"/>
      <c r="AK61" s="29"/>
      <c r="AL61" s="29"/>
      <c r="AM61" s="29"/>
      <c r="AN61" s="29"/>
      <c r="AO61" s="29"/>
    </row>
    <row r="62" spans="1:58" ht="12" customHeight="1">
      <c r="A62" s="4"/>
      <c r="B62" s="8"/>
      <c r="C62" s="57"/>
      <c r="D62" s="18"/>
      <c r="E62" s="97"/>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97"/>
      <c r="AF62" s="5"/>
      <c r="AG62" s="851"/>
      <c r="AH62" s="29"/>
      <c r="AI62" s="29"/>
      <c r="AJ62" s="29"/>
      <c r="AK62" s="29"/>
      <c r="AL62" s="29"/>
      <c r="AM62" s="29"/>
      <c r="AN62" s="29"/>
      <c r="AO62" s="29"/>
    </row>
    <row r="63" spans="1:58" ht="12" customHeight="1">
      <c r="A63" s="4"/>
      <c r="B63" s="8"/>
      <c r="C63" s="57"/>
      <c r="D63" s="18"/>
      <c r="E63" s="97"/>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97"/>
      <c r="AF63" s="5"/>
      <c r="AG63" s="851"/>
      <c r="AH63" s="29"/>
      <c r="AI63" s="29"/>
      <c r="AJ63" s="29"/>
      <c r="AK63" s="29"/>
      <c r="AL63" s="29"/>
      <c r="AM63" s="29"/>
      <c r="AN63" s="29"/>
      <c r="AO63" s="29"/>
    </row>
    <row r="64" spans="1:58" ht="12" customHeight="1">
      <c r="A64" s="4"/>
      <c r="B64" s="8"/>
      <c r="C64" s="57"/>
      <c r="D64" s="18"/>
      <c r="E64" s="97"/>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97"/>
      <c r="AF64" s="5"/>
      <c r="AG64" s="851"/>
      <c r="AH64" s="29"/>
      <c r="AI64" s="29"/>
      <c r="AJ64" s="29"/>
      <c r="AK64" s="29"/>
      <c r="AL64" s="29"/>
      <c r="AM64" s="29"/>
      <c r="AN64" s="29"/>
      <c r="AO64" s="29"/>
    </row>
    <row r="65" spans="1:43" ht="12" customHeight="1">
      <c r="A65" s="4"/>
      <c r="B65" s="8"/>
      <c r="C65" s="57"/>
      <c r="D65" s="18"/>
      <c r="E65" s="97"/>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97"/>
      <c r="AF65" s="5"/>
      <c r="AG65" s="851"/>
      <c r="AH65" s="29"/>
      <c r="AI65" s="29"/>
      <c r="AJ65" s="29"/>
      <c r="AK65" s="29"/>
      <c r="AL65" s="29"/>
      <c r="AM65" s="29"/>
      <c r="AN65" s="29"/>
      <c r="AO65" s="29"/>
    </row>
    <row r="66" spans="1:43" ht="12" customHeight="1">
      <c r="A66" s="4"/>
      <c r="B66" s="8"/>
      <c r="C66" s="57"/>
      <c r="D66" s="18"/>
      <c r="E66" s="97"/>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97"/>
      <c r="AF66" s="5"/>
      <c r="AG66" s="851"/>
      <c r="AH66" s="29"/>
      <c r="AI66" s="29"/>
      <c r="AJ66" s="29"/>
      <c r="AK66" s="29"/>
      <c r="AL66" s="29"/>
      <c r="AM66" s="29"/>
      <c r="AN66" s="29"/>
      <c r="AO66" s="29"/>
    </row>
    <row r="67" spans="1:43" ht="12" customHeight="1">
      <c r="A67" s="4"/>
      <c r="B67" s="8"/>
      <c r="C67" s="57"/>
      <c r="D67" s="18"/>
      <c r="E67" s="97"/>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97"/>
      <c r="AF67" s="5"/>
      <c r="AG67" s="851"/>
      <c r="AH67" s="29"/>
      <c r="AI67" s="29"/>
      <c r="AJ67" s="29"/>
      <c r="AK67" s="29"/>
      <c r="AL67" s="29"/>
      <c r="AM67" s="29"/>
      <c r="AN67" s="29"/>
      <c r="AO67" s="29"/>
    </row>
    <row r="68" spans="1:43" ht="12" customHeight="1">
      <c r="A68" s="4"/>
      <c r="B68" s="8"/>
      <c r="C68" s="57"/>
      <c r="D68" s="18"/>
      <c r="E68" s="97"/>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97"/>
      <c r="AF68" s="5"/>
      <c r="AG68" s="851"/>
      <c r="AH68" s="29"/>
      <c r="AI68" s="29"/>
      <c r="AJ68" s="29"/>
      <c r="AK68" s="29"/>
      <c r="AL68" s="29"/>
      <c r="AM68" s="29"/>
      <c r="AN68" s="29"/>
      <c r="AO68" s="29"/>
    </row>
    <row r="69" spans="1:43" ht="12" customHeight="1">
      <c r="A69" s="4"/>
      <c r="B69" s="8"/>
      <c r="C69" s="57"/>
      <c r="D69" s="18"/>
      <c r="E69" s="97"/>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97"/>
      <c r="AF69" s="5"/>
      <c r="AG69" s="851"/>
      <c r="AH69" s="29"/>
      <c r="AI69" s="29"/>
      <c r="AJ69" s="29"/>
      <c r="AK69" s="29"/>
      <c r="AL69" s="29"/>
      <c r="AM69" s="29"/>
      <c r="AN69" s="29"/>
      <c r="AO69" s="29"/>
    </row>
    <row r="70" spans="1:43" ht="12" customHeight="1">
      <c r="A70" s="4"/>
      <c r="B70" s="8"/>
      <c r="C70" s="57"/>
      <c r="D70" s="18"/>
      <c r="E70" s="97"/>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97"/>
      <c r="AF70" s="5"/>
      <c r="AG70" s="851"/>
      <c r="AH70" s="29"/>
      <c r="AI70" s="29"/>
      <c r="AJ70" s="29"/>
      <c r="AK70" s="29"/>
      <c r="AL70" s="29"/>
      <c r="AM70" s="29"/>
      <c r="AN70" s="29"/>
      <c r="AO70" s="29"/>
    </row>
    <row r="71" spans="1:43" s="87" customFormat="1" ht="9.75" customHeight="1">
      <c r="A71" s="85"/>
      <c r="B71" s="86"/>
      <c r="C71" s="89"/>
      <c r="D71" s="32"/>
      <c r="E71" s="91"/>
      <c r="F71" s="91"/>
      <c r="G71" s="91"/>
      <c r="H71" s="98"/>
      <c r="I71" s="98"/>
      <c r="J71" s="98"/>
      <c r="K71" s="98"/>
      <c r="L71" s="98"/>
      <c r="M71" s="98"/>
      <c r="N71" s="98"/>
      <c r="O71" s="98"/>
      <c r="P71" s="98"/>
      <c r="Q71" s="98"/>
      <c r="R71" s="98"/>
      <c r="S71" s="98"/>
      <c r="T71" s="98"/>
      <c r="U71" s="98"/>
      <c r="V71" s="98"/>
      <c r="W71" s="98"/>
      <c r="X71" s="98"/>
      <c r="Y71" s="98"/>
      <c r="Z71" s="98"/>
      <c r="AA71" s="98"/>
      <c r="AB71" s="98"/>
      <c r="AC71" s="98"/>
      <c r="AD71" s="98"/>
      <c r="AE71" s="98"/>
      <c r="AF71" s="86"/>
      <c r="AG71" s="1200"/>
      <c r="AH71" s="109"/>
      <c r="AI71" s="109"/>
      <c r="AJ71" s="109"/>
      <c r="AK71" s="109"/>
      <c r="AL71" s="109"/>
      <c r="AM71" s="109"/>
      <c r="AN71" s="109"/>
      <c r="AO71" s="109"/>
    </row>
    <row r="72" spans="1:43" ht="11.25" customHeight="1">
      <c r="A72" s="4"/>
      <c r="B72" s="1"/>
      <c r="C72" s="56"/>
      <c r="D72" s="18"/>
      <c r="E72" s="99"/>
      <c r="F72" s="99"/>
      <c r="G72" s="99"/>
      <c r="H72" s="99"/>
      <c r="I72" s="99"/>
      <c r="J72" s="99"/>
      <c r="K72" s="99"/>
      <c r="L72" s="99"/>
      <c r="M72" s="99"/>
      <c r="N72" s="99"/>
      <c r="O72" s="99"/>
      <c r="P72" s="99"/>
      <c r="Q72" s="99"/>
      <c r="R72" s="99"/>
      <c r="S72" s="99"/>
      <c r="T72" s="99"/>
      <c r="U72" s="99"/>
      <c r="V72" s="98"/>
      <c r="W72" s="99"/>
      <c r="X72" s="99"/>
      <c r="Y72" s="99"/>
      <c r="Z72" s="99"/>
      <c r="AA72" s="99"/>
      <c r="AB72" s="99"/>
      <c r="AC72" s="99"/>
      <c r="AD72" s="99"/>
      <c r="AE72" s="99"/>
      <c r="AF72" s="5"/>
      <c r="AG72" s="851"/>
      <c r="AH72" s="29"/>
      <c r="AI72" s="29"/>
      <c r="AJ72" s="29"/>
      <c r="AK72" s="29"/>
      <c r="AL72" s="29"/>
      <c r="AM72" s="29"/>
      <c r="AN72" s="29"/>
      <c r="AO72" s="29"/>
    </row>
    <row r="73" spans="1:43" ht="13.5" customHeight="1">
      <c r="A73" s="4"/>
      <c r="B73" s="1"/>
      <c r="C73" s="1"/>
      <c r="D73" s="1"/>
      <c r="I73" s="8"/>
      <c r="J73" s="8"/>
      <c r="K73" s="8"/>
      <c r="L73" s="8"/>
      <c r="M73" s="8"/>
      <c r="N73" s="8"/>
      <c r="O73" s="8"/>
      <c r="P73" s="8"/>
      <c r="Q73" s="8"/>
      <c r="R73" s="8"/>
      <c r="S73" s="8"/>
      <c r="T73" s="8"/>
      <c r="U73" s="8"/>
      <c r="V73" s="88"/>
      <c r="W73" s="8"/>
      <c r="X73" s="8"/>
      <c r="Y73" s="8"/>
      <c r="Z73" s="1684" t="s">
        <v>568</v>
      </c>
      <c r="AA73" s="1446"/>
      <c r="AB73" s="1446"/>
      <c r="AC73" s="1446"/>
      <c r="AD73" s="1446"/>
      <c r="AE73" s="1446"/>
      <c r="AF73" s="1203">
        <v>23</v>
      </c>
      <c r="AG73" s="851"/>
      <c r="AH73" s="110"/>
      <c r="AI73" s="110"/>
      <c r="AJ73" s="110"/>
      <c r="AK73" s="110"/>
      <c r="AL73" s="110"/>
      <c r="AM73" s="110"/>
      <c r="AN73" s="110"/>
      <c r="AO73" s="110"/>
      <c r="AP73" s="73"/>
      <c r="AQ73" s="73"/>
    </row>
    <row r="74" spans="1:43" ht="13.5" customHeight="1">
      <c r="A74" s="72"/>
      <c r="B74" s="72"/>
      <c r="C74" s="72"/>
      <c r="D74" s="72"/>
      <c r="E74" s="72"/>
      <c r="F74" s="72"/>
      <c r="G74" s="72"/>
      <c r="H74" s="72"/>
      <c r="I74" s="72"/>
      <c r="J74" s="72"/>
      <c r="K74" s="72"/>
      <c r="L74" s="72"/>
      <c r="M74" s="72"/>
      <c r="N74" s="72"/>
      <c r="O74" s="72"/>
      <c r="P74" s="72"/>
      <c r="Q74" s="72"/>
      <c r="R74" s="72"/>
      <c r="S74" s="72"/>
      <c r="T74" s="72"/>
      <c r="U74" s="72"/>
      <c r="W74" s="72"/>
      <c r="X74" s="72"/>
      <c r="Y74" s="72"/>
      <c r="Z74" s="72"/>
      <c r="AA74" s="72"/>
      <c r="AB74" s="90"/>
      <c r="AC74" s="72"/>
      <c r="AD74" s="90"/>
      <c r="AE74" s="72"/>
      <c r="AF74" s="72"/>
      <c r="AG74" s="72"/>
      <c r="AH74" s="110"/>
      <c r="AI74" s="110"/>
      <c r="AJ74" s="110"/>
      <c r="AK74" s="110"/>
      <c r="AL74" s="110"/>
      <c r="AM74" s="110"/>
      <c r="AN74" s="110"/>
      <c r="AO74" s="110"/>
      <c r="AP74" s="73"/>
      <c r="AQ74" s="73"/>
    </row>
    <row r="75" spans="1:43">
      <c r="A75" s="72"/>
      <c r="B75" s="72"/>
      <c r="C75" s="72"/>
      <c r="D75" s="72"/>
      <c r="E75" s="72"/>
      <c r="F75" s="72"/>
      <c r="G75" s="72"/>
      <c r="H75" s="72"/>
      <c r="I75" s="72"/>
      <c r="J75" s="72"/>
      <c r="K75" s="72"/>
      <c r="L75" s="72"/>
      <c r="M75" s="72"/>
      <c r="N75" s="72"/>
      <c r="O75" s="72"/>
      <c r="P75" s="72"/>
      <c r="Q75" s="72"/>
      <c r="R75" s="72"/>
      <c r="S75" s="72"/>
      <c r="T75" s="72"/>
      <c r="U75" s="72"/>
      <c r="W75" s="72"/>
      <c r="X75" s="72"/>
      <c r="Y75" s="72"/>
      <c r="Z75" s="72"/>
      <c r="AA75" s="72"/>
      <c r="AB75" s="90"/>
      <c r="AC75" s="72"/>
      <c r="AD75" s="90"/>
      <c r="AE75" s="72"/>
      <c r="AF75" s="72"/>
      <c r="AG75" s="72"/>
      <c r="AH75" s="110"/>
      <c r="AI75" s="110"/>
      <c r="AJ75" s="110"/>
      <c r="AK75" s="110"/>
      <c r="AL75" s="110"/>
      <c r="AM75" s="110"/>
      <c r="AN75" s="110"/>
      <c r="AO75" s="110"/>
      <c r="AP75" s="73"/>
      <c r="AQ75" s="73"/>
    </row>
    <row r="76" spans="1:43">
      <c r="A76" s="72"/>
      <c r="B76" s="72"/>
      <c r="C76" s="72"/>
      <c r="D76" s="72"/>
      <c r="E76" s="72"/>
      <c r="F76" s="72"/>
      <c r="G76" s="72"/>
      <c r="H76" s="72"/>
      <c r="I76" s="72"/>
      <c r="J76" s="72"/>
      <c r="K76" s="72"/>
      <c r="L76" s="72"/>
      <c r="M76" s="72"/>
      <c r="N76" s="72"/>
      <c r="O76" s="72"/>
      <c r="P76" s="72"/>
      <c r="Q76" s="72"/>
      <c r="R76" s="72"/>
      <c r="S76" s="72"/>
      <c r="T76" s="72"/>
      <c r="U76" s="72"/>
      <c r="W76" s="72"/>
      <c r="X76" s="72"/>
      <c r="Y76" s="72"/>
      <c r="Z76" s="72"/>
      <c r="AA76" s="72"/>
      <c r="AB76" s="90"/>
      <c r="AC76" s="72"/>
      <c r="AD76" s="90"/>
      <c r="AE76" s="72"/>
      <c r="AF76" s="72"/>
      <c r="AG76" s="72"/>
      <c r="AH76" s="110"/>
      <c r="AI76" s="110"/>
      <c r="AJ76" s="110"/>
      <c r="AK76" s="110"/>
      <c r="AL76" s="110"/>
      <c r="AM76" s="110"/>
      <c r="AN76" s="110"/>
      <c r="AO76" s="110"/>
      <c r="AP76" s="73"/>
      <c r="AQ76" s="73"/>
    </row>
    <row r="77" spans="1:43">
      <c r="A77" s="72"/>
      <c r="B77" s="72"/>
      <c r="C77" s="72"/>
      <c r="D77" s="72"/>
      <c r="E77" s="72"/>
      <c r="F77" s="72"/>
      <c r="G77" s="72"/>
      <c r="H77" s="72"/>
      <c r="I77" s="72"/>
      <c r="J77" s="72"/>
      <c r="K77" s="72"/>
      <c r="L77" s="72"/>
      <c r="M77" s="72"/>
      <c r="N77" s="72"/>
      <c r="O77" s="72"/>
      <c r="P77" s="72"/>
      <c r="Q77" s="72"/>
      <c r="R77" s="72"/>
      <c r="S77" s="72"/>
      <c r="T77" s="72"/>
      <c r="U77" s="72"/>
      <c r="W77" s="72"/>
      <c r="X77" s="72"/>
      <c r="Y77" s="72"/>
      <c r="Z77" s="72"/>
      <c r="AA77" s="72"/>
      <c r="AB77" s="90"/>
      <c r="AC77" s="72"/>
      <c r="AD77" s="90"/>
      <c r="AE77" s="72"/>
      <c r="AF77" s="72"/>
      <c r="AG77" s="72"/>
      <c r="AH77" s="110"/>
      <c r="AI77" s="110"/>
      <c r="AJ77" s="110"/>
      <c r="AK77" s="110"/>
      <c r="AL77" s="110"/>
      <c r="AM77" s="110"/>
      <c r="AN77" s="110"/>
      <c r="AO77" s="110"/>
      <c r="AP77" s="73"/>
      <c r="AQ77" s="73"/>
    </row>
    <row r="78" spans="1:43">
      <c r="A78" s="72"/>
      <c r="B78" s="72"/>
      <c r="C78" s="72"/>
      <c r="D78" s="72"/>
      <c r="E78" s="72"/>
      <c r="F78" s="72"/>
      <c r="G78" s="72"/>
      <c r="H78" s="72"/>
      <c r="I78" s="72"/>
      <c r="J78" s="72"/>
      <c r="K78" s="72"/>
      <c r="L78" s="72"/>
      <c r="M78" s="72"/>
      <c r="N78" s="72"/>
      <c r="O78" s="72"/>
      <c r="P78" s="72"/>
      <c r="Q78" s="72"/>
      <c r="R78" s="72"/>
      <c r="S78" s="72"/>
      <c r="T78" s="72"/>
      <c r="U78" s="72"/>
      <c r="W78" s="72"/>
      <c r="X78" s="72"/>
      <c r="Y78" s="72"/>
      <c r="Z78" s="72"/>
      <c r="AA78" s="72"/>
      <c r="AB78" s="90"/>
      <c r="AC78" s="72"/>
      <c r="AD78" s="90"/>
      <c r="AE78" s="72"/>
      <c r="AF78" s="72"/>
      <c r="AG78" s="72"/>
      <c r="AH78" s="110"/>
      <c r="AI78" s="110"/>
      <c r="AJ78" s="110"/>
      <c r="AK78" s="110"/>
      <c r="AL78" s="110"/>
      <c r="AM78" s="110"/>
      <c r="AN78" s="110"/>
      <c r="AO78" s="110"/>
      <c r="AP78" s="73"/>
      <c r="AQ78" s="73"/>
    </row>
    <row r="79" spans="1:43">
      <c r="AB79" s="27"/>
      <c r="AD79" s="27"/>
      <c r="AH79" s="29"/>
      <c r="AI79" s="29"/>
      <c r="AJ79" s="70"/>
      <c r="AK79" s="29"/>
      <c r="AL79" s="29"/>
      <c r="AM79" s="29"/>
      <c r="AN79" s="29"/>
      <c r="AO79" s="29"/>
    </row>
    <row r="80" spans="1:43">
      <c r="AH80" s="29"/>
      <c r="AI80" s="29"/>
      <c r="AJ80" s="29"/>
      <c r="AK80" s="29"/>
      <c r="AL80" s="29"/>
      <c r="AM80" s="29"/>
      <c r="AN80" s="29"/>
      <c r="AO80" s="29"/>
    </row>
    <row r="81" spans="28:41">
      <c r="AH81" s="29"/>
      <c r="AI81" s="29"/>
      <c r="AJ81" s="29"/>
      <c r="AK81" s="29"/>
      <c r="AL81" s="29"/>
      <c r="AM81" s="29"/>
      <c r="AN81" s="29"/>
      <c r="AO81" s="29"/>
    </row>
    <row r="82" spans="28:41">
      <c r="AH82" s="29"/>
      <c r="AI82" s="29"/>
      <c r="AJ82" s="29"/>
      <c r="AK82" s="29"/>
      <c r="AL82" s="29"/>
      <c r="AM82" s="29"/>
      <c r="AN82" s="29"/>
      <c r="AO82" s="29"/>
    </row>
    <row r="83" spans="28:41">
      <c r="AH83" s="29"/>
      <c r="AI83" s="29"/>
      <c r="AJ83" s="29"/>
      <c r="AK83" s="29"/>
      <c r="AL83" s="29"/>
      <c r="AM83" s="29"/>
      <c r="AN83" s="29"/>
      <c r="AO83" s="29"/>
    </row>
    <row r="84" spans="28:41" ht="8.25" customHeight="1"/>
    <row r="86" spans="28:41" ht="9" customHeight="1">
      <c r="AF86" s="9"/>
    </row>
    <row r="87" spans="28:41" ht="8.25" customHeight="1">
      <c r="AB87" s="36"/>
      <c r="AD87" s="36"/>
      <c r="AF87" s="36"/>
    </row>
    <row r="88" spans="28:41" ht="9.75" customHeight="1"/>
  </sheetData>
  <customSheetViews>
    <customSheetView guid="{D8E90C30-C61D-40A7-989F-8651AA8E91E2}" hiddenRows="1" topLeftCell="A7">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7">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hiddenRows="1" topLeftCell="A7">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B1:H1"/>
    <mergeCell ref="Z73:AE73"/>
    <mergeCell ref="B2:D2"/>
    <mergeCell ref="F47:V47"/>
    <mergeCell ref="F6:V6"/>
    <mergeCell ref="C8:D8"/>
    <mergeCell ref="X6:AD6"/>
    <mergeCell ref="X47:AD47"/>
    <mergeCell ref="F5:L5"/>
  </mergeCells>
  <phoneticPr fontId="2" type="noConversion"/>
  <printOptions horizontalCentered="1"/>
  <pageMargins left="0" right="0" top="0.19685039370078741" bottom="0.19685039370078741" header="0" footer="0"/>
  <pageSetup paperSize="9" orientation="portrait" r:id="rId4"/>
  <headerFooter alignWithMargins="0"/>
  <drawing r:id="rId5"/>
</worksheet>
</file>

<file path=xl/worksheets/sheet22.xml><?xml version="1.0" encoding="utf-8"?>
<worksheet xmlns="http://schemas.openxmlformats.org/spreadsheetml/2006/main" xmlns:r="http://schemas.openxmlformats.org/officeDocument/2006/relationships">
  <sheetPr codeName="Folha10" enableFormatConditionsCalculation="0">
    <tabColor theme="9"/>
  </sheetPr>
  <dimension ref="A1:N71"/>
  <sheetViews>
    <sheetView showRuler="0" workbookViewId="0"/>
  </sheetViews>
  <sheetFormatPr defaultRowHeight="12.75"/>
  <cols>
    <col min="1" max="1" width="3.28515625" customWidth="1"/>
    <col min="2" max="3" width="2.5703125" customWidth="1"/>
    <col min="4" max="4" width="23.85546875" customWidth="1"/>
    <col min="5" max="5" width="0.5703125" customWidth="1"/>
    <col min="6" max="6" width="13" customWidth="1"/>
    <col min="7" max="7" width="5.5703125" customWidth="1"/>
    <col min="8" max="8" width="3.28515625" customWidth="1"/>
    <col min="9" max="9" width="13.42578125" customWidth="1"/>
    <col min="10" max="10" width="19.85546875" customWidth="1"/>
    <col min="11" max="11" width="8.28515625" customWidth="1"/>
    <col min="12" max="12" width="3.28515625" customWidth="1"/>
    <col min="13" max="13" width="2.42578125" customWidth="1"/>
    <col min="14" max="14" width="1" customWidth="1"/>
  </cols>
  <sheetData>
    <row r="1" spans="1:14" ht="13.5" customHeight="1">
      <c r="A1" s="1109"/>
      <c r="B1" s="1110"/>
      <c r="C1" s="1686"/>
      <c r="D1" s="1686"/>
      <c r="E1" s="1686"/>
      <c r="F1" s="1686"/>
      <c r="G1" s="1686"/>
      <c r="H1" s="1111"/>
      <c r="I1" s="1112"/>
      <c r="J1" s="1112"/>
      <c r="K1" s="1112"/>
      <c r="L1" s="1112"/>
      <c r="M1" s="1112"/>
      <c r="N1" s="1112"/>
    </row>
    <row r="2" spans="1:14" ht="13.5" customHeight="1">
      <c r="A2" s="1109"/>
      <c r="B2" s="1113"/>
      <c r="C2" s="1686"/>
      <c r="D2" s="1686"/>
      <c r="E2" s="1686"/>
      <c r="F2" s="1686"/>
      <c r="G2" s="1686"/>
      <c r="H2" s="1111"/>
      <c r="I2" s="1112"/>
      <c r="J2" s="1114"/>
      <c r="K2" s="1112"/>
      <c r="L2" s="1112"/>
      <c r="M2" s="1112"/>
      <c r="N2" s="1109"/>
    </row>
    <row r="3" spans="1:14" ht="13.5" customHeight="1">
      <c r="A3" s="1109"/>
      <c r="B3" s="1112"/>
      <c r="C3" s="1111"/>
      <c r="D3" s="1111"/>
      <c r="E3" s="1111"/>
      <c r="F3" s="1111"/>
      <c r="G3" s="1111"/>
      <c r="H3" s="1111"/>
      <c r="I3" s="1115"/>
      <c r="J3" s="1112"/>
      <c r="K3" s="1112"/>
      <c r="L3" s="1116"/>
      <c r="M3" s="1112"/>
      <c r="N3" s="1109"/>
    </row>
    <row r="4" spans="1:14" s="12" customFormat="1" ht="13.5" customHeight="1">
      <c r="A4" s="1117"/>
      <c r="B4" s="1118"/>
      <c r="C4" s="1111"/>
      <c r="D4" s="1111"/>
      <c r="E4" s="1111"/>
      <c r="F4" s="1111"/>
      <c r="G4" s="1111"/>
      <c r="H4" s="1111"/>
      <c r="I4" s="1112"/>
      <c r="J4" s="1112"/>
      <c r="K4" s="1112"/>
      <c r="L4" s="1116"/>
      <c r="M4" s="1112"/>
      <c r="N4" s="1117"/>
    </row>
    <row r="5" spans="1:14" ht="13.5" customHeight="1">
      <c r="A5" s="1109"/>
      <c r="B5" s="1112"/>
      <c r="C5" s="1111"/>
      <c r="D5" s="1111"/>
      <c r="E5" s="1111"/>
      <c r="F5" s="1111"/>
      <c r="G5" s="1111"/>
      <c r="H5" s="1111"/>
      <c r="I5" s="1112"/>
      <c r="J5" s="1112"/>
      <c r="K5" s="1112"/>
      <c r="L5" s="1116"/>
      <c r="M5" s="1112"/>
      <c r="N5" s="1109"/>
    </row>
    <row r="6" spans="1:14" ht="13.5" customHeight="1">
      <c r="A6" s="1109"/>
      <c r="B6" s="1112"/>
      <c r="C6" s="1111"/>
      <c r="D6" s="1111"/>
      <c r="E6" s="1111"/>
      <c r="F6" s="1111"/>
      <c r="G6" s="1111"/>
      <c r="H6" s="1111"/>
      <c r="I6" s="1112"/>
      <c r="J6" s="1112"/>
      <c r="K6" s="1112"/>
      <c r="L6" s="1116"/>
      <c r="M6" s="1112"/>
      <c r="N6" s="1109"/>
    </row>
    <row r="7" spans="1:14" ht="13.5" customHeight="1">
      <c r="A7" s="1109"/>
      <c r="B7" s="1112"/>
      <c r="C7" s="1111"/>
      <c r="D7" s="1111"/>
      <c r="E7" s="1111"/>
      <c r="F7" s="1111"/>
      <c r="G7" s="1111"/>
      <c r="H7" s="1111"/>
      <c r="I7" s="1112"/>
      <c r="J7" s="1112"/>
      <c r="K7" s="1112"/>
      <c r="L7" s="1116"/>
      <c r="M7" s="1119"/>
      <c r="N7" s="1109"/>
    </row>
    <row r="8" spans="1:14" ht="13.5" customHeight="1">
      <c r="A8" s="1109"/>
      <c r="B8" s="1112"/>
      <c r="C8" s="1111"/>
      <c r="D8" s="1111"/>
      <c r="E8" s="1111"/>
      <c r="F8" s="1111"/>
      <c r="G8" s="1111"/>
      <c r="H8" s="1111"/>
      <c r="I8" s="1112"/>
      <c r="J8" s="1112"/>
      <c r="K8" s="1112"/>
      <c r="L8" s="1116"/>
      <c r="M8" s="1119"/>
      <c r="N8" s="1109"/>
    </row>
    <row r="9" spans="1:14" ht="13.5" customHeight="1">
      <c r="A9" s="1109"/>
      <c r="B9" s="1112"/>
      <c r="C9" s="1111"/>
      <c r="D9" s="1111"/>
      <c r="E9" s="1111"/>
      <c r="F9" s="1111"/>
      <c r="G9" s="1111"/>
      <c r="H9" s="1111"/>
      <c r="I9" s="1112"/>
      <c r="J9" s="1112"/>
      <c r="K9" s="1112"/>
      <c r="L9" s="1116"/>
      <c r="M9" s="1119"/>
      <c r="N9" s="1109"/>
    </row>
    <row r="10" spans="1:14" ht="13.5" customHeight="1">
      <c r="A10" s="1109"/>
      <c r="B10" s="1112"/>
      <c r="C10" s="1111"/>
      <c r="D10" s="1111"/>
      <c r="E10" s="1111"/>
      <c r="F10" s="1111"/>
      <c r="G10" s="1111"/>
      <c r="H10" s="1111"/>
      <c r="I10" s="1112"/>
      <c r="J10" s="1112"/>
      <c r="K10" s="1112"/>
      <c r="L10" s="1116"/>
      <c r="M10" s="1119"/>
      <c r="N10" s="1109"/>
    </row>
    <row r="11" spans="1:14" ht="13.5" customHeight="1">
      <c r="A11" s="1109"/>
      <c r="B11" s="1112"/>
      <c r="C11" s="1111"/>
      <c r="D11" s="1111"/>
      <c r="E11" s="1111"/>
      <c r="F11" s="1111"/>
      <c r="G11" s="1111"/>
      <c r="H11" s="1111"/>
      <c r="I11" s="1112"/>
      <c r="J11" s="1112"/>
      <c r="K11" s="1112"/>
      <c r="L11" s="1116"/>
      <c r="M11" s="1119"/>
      <c r="N11" s="1109"/>
    </row>
    <row r="12" spans="1:14" ht="13.5" customHeight="1">
      <c r="A12" s="1109"/>
      <c r="B12" s="1112"/>
      <c r="C12" s="1111"/>
      <c r="D12" s="1111"/>
      <c r="E12" s="1111"/>
      <c r="F12" s="1111"/>
      <c r="G12" s="1111"/>
      <c r="H12" s="1111"/>
      <c r="I12" s="1112"/>
      <c r="J12" s="1112"/>
      <c r="K12" s="1112"/>
      <c r="L12" s="1116"/>
      <c r="M12" s="1119"/>
      <c r="N12" s="1109"/>
    </row>
    <row r="13" spans="1:14" ht="13.5" customHeight="1">
      <c r="A13" s="1109"/>
      <c r="B13" s="1112"/>
      <c r="C13" s="1111"/>
      <c r="D13" s="1111"/>
      <c r="E13" s="1111"/>
      <c r="F13" s="1111"/>
      <c r="G13" s="1111"/>
      <c r="H13" s="1111"/>
      <c r="I13" s="1112"/>
      <c r="J13" s="1112"/>
      <c r="K13" s="1112"/>
      <c r="L13" s="1116"/>
      <c r="M13" s="1119"/>
      <c r="N13" s="1109"/>
    </row>
    <row r="14" spans="1:14" ht="13.5" customHeight="1">
      <c r="A14" s="1109"/>
      <c r="B14" s="1112"/>
      <c r="C14" s="1111"/>
      <c r="D14" s="1111"/>
      <c r="E14" s="1111"/>
      <c r="F14" s="1111"/>
      <c r="G14" s="1111"/>
      <c r="H14" s="1111"/>
      <c r="I14" s="1112"/>
      <c r="J14" s="1112"/>
      <c r="K14" s="1112"/>
      <c r="L14" s="1116"/>
      <c r="M14" s="1119"/>
      <c r="N14" s="1109"/>
    </row>
    <row r="15" spans="1:14" ht="13.5" customHeight="1">
      <c r="A15" s="1109"/>
      <c r="B15" s="1112"/>
      <c r="C15" s="1111"/>
      <c r="D15" s="1111"/>
      <c r="E15" s="1111"/>
      <c r="F15" s="1111"/>
      <c r="G15" s="1111"/>
      <c r="H15" s="1111"/>
      <c r="I15" s="1112"/>
      <c r="J15" s="1112"/>
      <c r="K15" s="1112"/>
      <c r="L15" s="1116"/>
      <c r="M15" s="1119"/>
      <c r="N15" s="1109"/>
    </row>
    <row r="16" spans="1:14" ht="13.5" customHeight="1">
      <c r="A16" s="1109"/>
      <c r="B16" s="1112"/>
      <c r="C16" s="1111"/>
      <c r="D16" s="1111"/>
      <c r="E16" s="1111"/>
      <c r="F16" s="1111"/>
      <c r="G16" s="1111"/>
      <c r="H16" s="1111"/>
      <c r="I16" s="1112"/>
      <c r="J16" s="1112"/>
      <c r="K16" s="1112"/>
      <c r="L16" s="1116"/>
      <c r="M16" s="1119"/>
      <c r="N16" s="1109"/>
    </row>
    <row r="17" spans="1:14" ht="13.5" customHeight="1">
      <c r="A17" s="1109"/>
      <c r="B17" s="1112"/>
      <c r="C17" s="1111"/>
      <c r="D17" s="1111"/>
      <c r="E17" s="1111"/>
      <c r="F17" s="1111"/>
      <c r="G17" s="1111"/>
      <c r="H17" s="1111"/>
      <c r="I17" s="1112"/>
      <c r="J17" s="1112"/>
      <c r="K17" s="1112"/>
      <c r="L17" s="1116"/>
      <c r="M17" s="1119"/>
      <c r="N17" s="1109"/>
    </row>
    <row r="18" spans="1:14" ht="13.5" customHeight="1">
      <c r="A18" s="1109"/>
      <c r="B18" s="1112"/>
      <c r="C18" s="1111"/>
      <c r="D18" s="1111"/>
      <c r="E18" s="1111"/>
      <c r="F18" s="1111"/>
      <c r="G18" s="1111"/>
      <c r="H18" s="1111"/>
      <c r="I18" s="1112"/>
      <c r="J18" s="1112"/>
      <c r="K18" s="1112"/>
      <c r="L18" s="1116"/>
      <c r="M18" s="1119"/>
      <c r="N18" s="1109"/>
    </row>
    <row r="19" spans="1:14" ht="13.5" customHeight="1">
      <c r="A19" s="1109"/>
      <c r="B19" s="1112"/>
      <c r="C19" s="1111"/>
      <c r="D19" s="1111"/>
      <c r="E19" s="1111"/>
      <c r="F19" s="1111"/>
      <c r="G19" s="1111"/>
      <c r="H19" s="1111"/>
      <c r="I19" s="1112"/>
      <c r="J19" s="1112"/>
      <c r="K19" s="1112"/>
      <c r="L19" s="1116"/>
      <c r="M19" s="1119"/>
      <c r="N19" s="1109"/>
    </row>
    <row r="20" spans="1:14" ht="13.5" customHeight="1">
      <c r="A20" s="1109"/>
      <c r="B20" s="1112"/>
      <c r="C20" s="1111"/>
      <c r="D20" s="1111"/>
      <c r="E20" s="1111"/>
      <c r="F20" s="1111"/>
      <c r="G20" s="1111"/>
      <c r="H20" s="1111"/>
      <c r="I20" s="1112"/>
      <c r="J20" s="1112"/>
      <c r="K20" s="1112"/>
      <c r="L20" s="1116"/>
      <c r="M20" s="1119"/>
      <c r="N20" s="1109"/>
    </row>
    <row r="21" spans="1:14" ht="13.5" customHeight="1">
      <c r="A21" s="1109"/>
      <c r="B21" s="1112"/>
      <c r="C21" s="1111"/>
      <c r="D21" s="1111"/>
      <c r="E21" s="1111"/>
      <c r="F21" s="1111"/>
      <c r="G21" s="1111"/>
      <c r="H21" s="1111"/>
      <c r="I21" s="1112"/>
      <c r="J21" s="1112"/>
      <c r="K21" s="1112"/>
      <c r="L21" s="1116"/>
      <c r="M21" s="1119"/>
      <c r="N21" s="1109"/>
    </row>
    <row r="22" spans="1:14" ht="13.5" customHeight="1">
      <c r="A22" s="1109"/>
      <c r="B22" s="1112"/>
      <c r="C22" s="1111"/>
      <c r="D22" s="1111"/>
      <c r="E22" s="1111"/>
      <c r="F22" s="1111"/>
      <c r="G22" s="1111"/>
      <c r="H22" s="1111"/>
      <c r="I22" s="1112"/>
      <c r="J22" s="1112"/>
      <c r="K22" s="1112"/>
      <c r="L22" s="1116"/>
      <c r="M22" s="1119"/>
      <c r="N22" s="1109"/>
    </row>
    <row r="23" spans="1:14" ht="13.5" customHeight="1">
      <c r="A23" s="1109"/>
      <c r="B23" s="1112"/>
      <c r="C23" s="1111"/>
      <c r="D23" s="1111"/>
      <c r="E23" s="1111"/>
      <c r="F23" s="1111"/>
      <c r="G23" s="1111"/>
      <c r="H23" s="1111"/>
      <c r="I23" s="1112"/>
      <c r="J23" s="1112"/>
      <c r="K23" s="1112"/>
      <c r="L23" s="1116"/>
      <c r="M23" s="1119"/>
      <c r="N23" s="1109"/>
    </row>
    <row r="24" spans="1:14" ht="13.5" customHeight="1">
      <c r="A24" s="1109"/>
      <c r="B24" s="1112"/>
      <c r="C24" s="1111"/>
      <c r="D24" s="1111"/>
      <c r="E24" s="1111"/>
      <c r="F24" s="1111"/>
      <c r="G24" s="1111"/>
      <c r="H24" s="1111"/>
      <c r="I24" s="1112"/>
      <c r="J24" s="1112"/>
      <c r="K24" s="1112"/>
      <c r="L24" s="1116"/>
      <c r="M24" s="1119"/>
      <c r="N24" s="1109"/>
    </row>
    <row r="25" spans="1:14" ht="13.5" customHeight="1">
      <c r="A25" s="1109"/>
      <c r="B25" s="1112"/>
      <c r="C25" s="1111"/>
      <c r="D25" s="1111"/>
      <c r="E25" s="1111"/>
      <c r="F25" s="1111"/>
      <c r="G25" s="1111"/>
      <c r="H25" s="1111"/>
      <c r="I25" s="1112"/>
      <c r="J25" s="1112"/>
      <c r="K25" s="1112"/>
      <c r="L25" s="1116"/>
      <c r="M25" s="1119"/>
      <c r="N25" s="1109"/>
    </row>
    <row r="26" spans="1:14" ht="13.5" customHeight="1">
      <c r="A26" s="1109"/>
      <c r="B26" s="1112"/>
      <c r="C26" s="1111"/>
      <c r="D26" s="1111"/>
      <c r="E26" s="1111"/>
      <c r="F26" s="1111"/>
      <c r="G26" s="1111"/>
      <c r="H26" s="1111"/>
      <c r="I26" s="1112"/>
      <c r="J26" s="1112"/>
      <c r="K26" s="1112"/>
      <c r="L26" s="1116"/>
      <c r="M26" s="1119"/>
      <c r="N26" s="1109"/>
    </row>
    <row r="27" spans="1:14" ht="13.5" customHeight="1">
      <c r="A27" s="1109"/>
      <c r="B27" s="1112"/>
      <c r="C27" s="1111"/>
      <c r="D27" s="1111"/>
      <c r="E27" s="1111"/>
      <c r="F27" s="1111"/>
      <c r="G27" s="1111"/>
      <c r="H27" s="1111"/>
      <c r="I27" s="1112"/>
      <c r="J27" s="1112"/>
      <c r="K27" s="1112"/>
      <c r="L27" s="1116"/>
      <c r="M27" s="1119"/>
      <c r="N27" s="1109"/>
    </row>
    <row r="28" spans="1:14" ht="13.5" customHeight="1">
      <c r="A28" s="1109"/>
      <c r="B28" s="1112"/>
      <c r="C28" s="1111"/>
      <c r="D28" s="1111"/>
      <c r="E28" s="1111"/>
      <c r="F28" s="1111"/>
      <c r="G28" s="1111"/>
      <c r="H28" s="1111"/>
      <c r="I28" s="1112"/>
      <c r="J28" s="1112"/>
      <c r="K28" s="1112"/>
      <c r="L28" s="1116"/>
      <c r="M28" s="1119"/>
      <c r="N28" s="1109"/>
    </row>
    <row r="29" spans="1:14" ht="13.5" customHeight="1">
      <c r="A29" s="1109"/>
      <c r="B29" s="1112"/>
      <c r="C29" s="1111"/>
      <c r="D29" s="1111"/>
      <c r="E29" s="1111"/>
      <c r="F29" s="1111"/>
      <c r="G29" s="1111"/>
      <c r="H29" s="1111"/>
      <c r="I29" s="1112"/>
      <c r="J29" s="1112"/>
      <c r="K29" s="1112"/>
      <c r="L29" s="1116"/>
      <c r="M29" s="1119"/>
      <c r="N29" s="1109"/>
    </row>
    <row r="30" spans="1:14" ht="13.5" customHeight="1">
      <c r="A30" s="1109"/>
      <c r="B30" s="1112"/>
      <c r="C30" s="1111"/>
      <c r="D30" s="1111"/>
      <c r="E30" s="1111"/>
      <c r="F30" s="1111"/>
      <c r="G30" s="1111"/>
      <c r="H30" s="1111"/>
      <c r="I30" s="1112"/>
      <c r="J30" s="1112"/>
      <c r="K30" s="1112"/>
      <c r="L30" s="1116"/>
      <c r="M30" s="1119"/>
      <c r="N30" s="1109"/>
    </row>
    <row r="31" spans="1:14" ht="13.5" customHeight="1">
      <c r="A31" s="1109"/>
      <c r="B31" s="1112"/>
      <c r="C31" s="1111"/>
      <c r="D31" s="1111"/>
      <c r="E31" s="1111"/>
      <c r="F31" s="1111"/>
      <c r="G31" s="1111"/>
      <c r="H31" s="1111"/>
      <c r="I31" s="1112"/>
      <c r="J31" s="1112"/>
      <c r="K31" s="1112"/>
      <c r="L31" s="1116"/>
      <c r="M31" s="1119"/>
      <c r="N31" s="1109"/>
    </row>
    <row r="32" spans="1:14" ht="13.5" customHeight="1">
      <c r="A32" s="1109"/>
      <c r="B32" s="1112"/>
      <c r="C32" s="1111"/>
      <c r="D32" s="1111"/>
      <c r="E32" s="1111"/>
      <c r="F32" s="1111"/>
      <c r="G32" s="1111"/>
      <c r="H32" s="1112"/>
      <c r="I32" s="1120"/>
      <c r="J32" s="1054"/>
      <c r="K32" s="1055"/>
      <c r="L32" s="1055"/>
      <c r="M32" s="1119"/>
      <c r="N32" s="1109"/>
    </row>
    <row r="33" spans="1:14" ht="13.5" customHeight="1">
      <c r="A33" s="1109"/>
      <c r="B33" s="1112"/>
      <c r="C33" s="1111"/>
      <c r="D33" s="1111"/>
      <c r="E33" s="1111"/>
      <c r="F33" s="1111"/>
      <c r="G33" s="1111"/>
      <c r="H33" s="1111"/>
      <c r="I33" s="1121"/>
      <c r="J33" s="1121"/>
      <c r="K33" s="1121"/>
      <c r="L33" s="1121"/>
      <c r="M33" s="1119"/>
      <c r="N33" s="1109"/>
    </row>
    <row r="34" spans="1:14" ht="13.5" customHeight="1">
      <c r="A34" s="1109"/>
      <c r="B34" s="1112"/>
      <c r="C34" s="1111"/>
      <c r="D34" s="1111"/>
      <c r="E34" s="1111"/>
      <c r="F34" s="1111"/>
      <c r="G34" s="1111"/>
      <c r="H34" s="1111"/>
      <c r="I34" s="1121"/>
      <c r="J34" s="1121"/>
      <c r="K34" s="1121"/>
      <c r="L34" s="1121"/>
      <c r="M34" s="1119"/>
      <c r="N34" s="1109"/>
    </row>
    <row r="35" spans="1:14" ht="13.5" customHeight="1">
      <c r="A35" s="1109"/>
      <c r="B35" s="1112"/>
      <c r="C35" s="1111"/>
      <c r="D35" s="1111"/>
      <c r="E35" s="1111"/>
      <c r="F35" s="1111"/>
      <c r="G35" s="1111"/>
      <c r="H35" s="1111"/>
      <c r="I35" s="1121"/>
      <c r="J35" s="1121"/>
      <c r="K35" s="1121"/>
      <c r="L35" s="1121"/>
      <c r="M35" s="1119"/>
      <c r="N35" s="1109"/>
    </row>
    <row r="36" spans="1:14" ht="13.5" customHeight="1">
      <c r="A36" s="1109"/>
      <c r="B36" s="1112"/>
      <c r="C36" s="1111"/>
      <c r="D36" s="1111"/>
      <c r="E36" s="1111"/>
      <c r="F36" s="1111"/>
      <c r="G36" s="1111"/>
      <c r="H36" s="1111"/>
      <c r="I36" s="1121"/>
      <c r="J36" s="1121"/>
      <c r="K36" s="1121"/>
      <c r="L36" s="1121"/>
      <c r="M36" s="1119"/>
      <c r="N36" s="1109"/>
    </row>
    <row r="37" spans="1:14" ht="13.5" customHeight="1">
      <c r="A37" s="1109"/>
      <c r="B37" s="1112"/>
      <c r="C37" s="1111"/>
      <c r="D37" s="1111"/>
      <c r="E37" s="1111"/>
      <c r="F37" s="1111"/>
      <c r="G37" s="1111"/>
      <c r="H37" s="1111"/>
      <c r="I37" s="1122"/>
      <c r="J37" s="1122"/>
      <c r="K37" s="1122"/>
      <c r="L37" s="1122"/>
      <c r="M37" s="1119"/>
      <c r="N37" s="1109"/>
    </row>
    <row r="38" spans="1:14" ht="13.5" customHeight="1">
      <c r="A38" s="1109"/>
      <c r="B38" s="1112"/>
      <c r="C38" s="1111"/>
      <c r="D38" s="1111"/>
      <c r="E38" s="1111"/>
      <c r="F38" s="1111"/>
      <c r="G38" s="1111"/>
      <c r="H38" s="1111"/>
      <c r="I38" s="1054"/>
      <c r="J38" s="1054"/>
      <c r="K38" s="1055"/>
      <c r="L38" s="1055"/>
      <c r="M38" s="1119"/>
      <c r="N38" s="1109"/>
    </row>
    <row r="39" spans="1:14" ht="13.5" customHeight="1">
      <c r="A39" s="1109"/>
      <c r="B39" s="1112"/>
      <c r="C39" s="1111"/>
      <c r="D39" s="1111"/>
      <c r="E39" s="1111"/>
      <c r="F39" s="1111"/>
      <c r="G39" s="1111"/>
      <c r="H39" s="1111"/>
      <c r="I39" s="1054"/>
      <c r="J39" s="1054"/>
      <c r="K39" s="1055"/>
      <c r="L39" s="1055"/>
      <c r="M39" s="1119"/>
      <c r="N39" s="1109"/>
    </row>
    <row r="40" spans="1:14" ht="13.5" customHeight="1">
      <c r="A40" s="1109"/>
      <c r="B40" s="1112"/>
      <c r="C40" s="1123"/>
      <c r="D40" s="1124"/>
      <c r="E40" s="1125"/>
      <c r="F40" s="1124"/>
      <c r="G40" s="1126"/>
      <c r="H40" s="1124"/>
      <c r="I40" s="1124"/>
      <c r="J40" s="1124"/>
      <c r="K40" s="1124"/>
      <c r="L40" s="1124"/>
      <c r="M40" s="1119"/>
      <c r="N40" s="1109"/>
    </row>
    <row r="41" spans="1:14" ht="13.5" customHeight="1">
      <c r="A41" s="1109"/>
      <c r="B41" s="1112"/>
      <c r="C41" s="1127"/>
      <c r="D41" s="1124"/>
      <c r="E41" s="1128"/>
      <c r="F41" s="1054"/>
      <c r="G41" s="1126"/>
      <c r="H41" s="1054"/>
      <c r="I41" s="1687"/>
      <c r="J41" s="1687"/>
      <c r="K41" s="1112"/>
      <c r="L41" s="1055"/>
      <c r="M41" s="1119"/>
      <c r="N41" s="1109"/>
    </row>
    <row r="42" spans="1:14" ht="18.75" customHeight="1">
      <c r="A42" s="1109"/>
      <c r="B42" s="1229" t="s">
        <v>678</v>
      </c>
      <c r="C42" s="1230"/>
      <c r="D42" s="1231"/>
      <c r="E42" s="1232"/>
      <c r="F42" s="1233"/>
      <c r="G42" s="1234"/>
      <c r="H42" s="1233"/>
      <c r="I42" s="1233"/>
      <c r="J42" s="1233"/>
      <c r="K42" s="1235"/>
      <c r="L42" s="1235"/>
      <c r="M42" s="1119"/>
      <c r="N42" s="1109"/>
    </row>
    <row r="43" spans="1:14" ht="9" customHeight="1">
      <c r="A43" s="1109"/>
      <c r="B43" s="1239"/>
      <c r="C43" s="1240"/>
      <c r="D43" s="1241"/>
      <c r="E43" s="1242"/>
      <c r="F43" s="1243"/>
      <c r="G43" s="1244"/>
      <c r="H43" s="1243"/>
      <c r="I43" s="1243"/>
      <c r="J43" s="1243"/>
      <c r="K43" s="1245"/>
      <c r="L43" s="1245"/>
      <c r="M43" s="1119"/>
      <c r="N43" s="1109"/>
    </row>
    <row r="44" spans="1:14" ht="13.5" customHeight="1">
      <c r="A44" s="1109"/>
      <c r="B44" s="1239"/>
      <c r="C44" s="1236"/>
      <c r="D44" s="1246" t="s">
        <v>673</v>
      </c>
      <c r="E44" s="1242"/>
      <c r="F44" s="1243"/>
      <c r="G44" s="1244"/>
      <c r="H44" s="1243"/>
      <c r="I44" s="1243"/>
      <c r="J44" s="1243"/>
      <c r="K44" s="1245"/>
      <c r="L44" s="1245"/>
      <c r="M44" s="1119"/>
      <c r="N44" s="1109"/>
    </row>
    <row r="45" spans="1:14" ht="13.5" customHeight="1">
      <c r="A45" s="1109"/>
      <c r="B45" s="1239"/>
      <c r="C45" s="1256"/>
      <c r="D45" s="1255" t="s">
        <v>674</v>
      </c>
      <c r="E45" s="1257"/>
      <c r="F45" s="1258"/>
      <c r="G45" s="1244"/>
      <c r="H45" s="1243"/>
      <c r="I45" s="1243"/>
      <c r="J45" s="1243"/>
      <c r="K45" s="1245"/>
      <c r="L45" s="1245"/>
      <c r="M45" s="1119"/>
      <c r="N45" s="1109"/>
    </row>
    <row r="46" spans="1:14" ht="13.5" customHeight="1">
      <c r="A46" s="1109"/>
      <c r="B46" s="1239"/>
      <c r="C46" s="1247"/>
      <c r="D46" s="1241"/>
      <c r="E46" s="1248"/>
      <c r="F46" s="1241"/>
      <c r="G46" s="1244"/>
      <c r="H46" s="1241"/>
      <c r="I46" s="1241"/>
      <c r="J46" s="1241"/>
      <c r="K46" s="1241"/>
      <c r="L46" s="1241"/>
      <c r="M46" s="1119"/>
      <c r="N46" s="1109"/>
    </row>
    <row r="47" spans="1:14" ht="13.5" customHeight="1">
      <c r="A47" s="1109"/>
      <c r="B47" s="1239"/>
      <c r="C47" s="1237"/>
      <c r="D47" s="1246" t="s">
        <v>675</v>
      </c>
      <c r="E47" s="1242"/>
      <c r="F47" s="1243"/>
      <c r="G47" s="1244"/>
      <c r="H47" s="1243"/>
      <c r="I47" s="1243"/>
      <c r="J47" s="1243"/>
      <c r="K47" s="1245"/>
      <c r="L47" s="1245"/>
      <c r="M47" s="1119"/>
      <c r="N47" s="1109"/>
    </row>
    <row r="48" spans="1:14" ht="13.5" customHeight="1">
      <c r="A48" s="1109"/>
      <c r="B48" s="1239"/>
      <c r="C48" s="1240"/>
      <c r="D48" s="1259" t="s">
        <v>674</v>
      </c>
      <c r="E48" s="1260"/>
      <c r="F48" s="1261"/>
      <c r="G48" s="1244"/>
      <c r="H48" s="1243"/>
      <c r="I48" s="1243"/>
      <c r="J48" s="1243"/>
      <c r="K48" s="1245"/>
      <c r="L48" s="1245"/>
      <c r="M48" s="1119"/>
      <c r="N48" s="1109"/>
    </row>
    <row r="49" spans="1:14" ht="13.5" customHeight="1">
      <c r="A49" s="1109"/>
      <c r="B49" s="1239"/>
      <c r="C49" s="1240"/>
      <c r="D49" s="1241"/>
      <c r="E49" s="1242"/>
      <c r="F49" s="1243"/>
      <c r="G49" s="1244"/>
      <c r="H49" s="1243"/>
      <c r="I49" s="1243"/>
      <c r="J49" s="1243"/>
      <c r="K49" s="1245"/>
      <c r="L49" s="1245"/>
      <c r="M49" s="1119"/>
      <c r="N49" s="1109"/>
    </row>
    <row r="50" spans="1:14" ht="13.5" customHeight="1">
      <c r="A50" s="1109"/>
      <c r="B50" s="1239"/>
      <c r="C50" s="1238"/>
      <c r="D50" s="1246" t="s">
        <v>676</v>
      </c>
      <c r="E50" s="1248"/>
      <c r="F50" s="1241"/>
      <c r="G50" s="1244"/>
      <c r="H50" s="1241"/>
      <c r="I50" s="1241"/>
      <c r="J50" s="1241"/>
      <c r="K50" s="1241"/>
      <c r="L50" s="1241"/>
      <c r="M50" s="1119"/>
      <c r="N50" s="1109"/>
    </row>
    <row r="51" spans="1:14" ht="13.5" customHeight="1">
      <c r="A51" s="1109"/>
      <c r="B51" s="1239"/>
      <c r="C51" s="1240"/>
      <c r="D51" s="1254" t="s">
        <v>677</v>
      </c>
      <c r="E51" s="1262"/>
      <c r="F51" s="1263"/>
      <c r="G51" s="1244"/>
      <c r="H51" s="1243"/>
      <c r="I51" s="1243"/>
      <c r="J51" s="1243"/>
      <c r="K51" s="1245"/>
      <c r="L51" s="1245"/>
      <c r="M51" s="1119"/>
      <c r="N51" s="1109"/>
    </row>
    <row r="52" spans="1:14" ht="25.5" customHeight="1">
      <c r="A52" s="1109"/>
      <c r="B52" s="1249"/>
      <c r="C52" s="1250"/>
      <c r="D52" s="1251"/>
      <c r="E52" s="1252"/>
      <c r="F52" s="1251"/>
      <c r="G52" s="1253"/>
      <c r="H52" s="1251"/>
      <c r="I52" s="1251"/>
      <c r="J52" s="1251"/>
      <c r="K52" s="1251"/>
      <c r="L52" s="1251"/>
      <c r="M52" s="1119"/>
      <c r="N52" s="1109"/>
    </row>
    <row r="53" spans="1:14">
      <c r="A53" s="1109"/>
      <c r="B53" s="1112"/>
      <c r="C53" s="1127"/>
      <c r="D53" s="1124"/>
      <c r="E53" s="1128"/>
      <c r="F53" s="1054"/>
      <c r="G53" s="1126"/>
      <c r="H53" s="1054"/>
      <c r="I53" s="1054"/>
      <c r="J53" s="1054"/>
      <c r="K53" s="1055"/>
      <c r="L53" s="1055"/>
      <c r="M53" s="1119"/>
      <c r="N53" s="1109"/>
    </row>
    <row r="54" spans="1:14" ht="94.5" customHeight="1">
      <c r="A54" s="1109"/>
      <c r="B54" s="1112"/>
      <c r="C54" s="1127"/>
      <c r="D54" s="1124"/>
      <c r="E54" s="1128"/>
      <c r="F54" s="1054"/>
      <c r="G54" s="1126"/>
      <c r="H54" s="1054"/>
      <c r="I54" s="1054"/>
      <c r="J54" s="1054"/>
      <c r="K54" s="1055"/>
      <c r="L54" s="1055"/>
      <c r="M54" s="1119"/>
      <c r="N54" s="1109"/>
    </row>
    <row r="65" spans="12:13" ht="8.25" customHeight="1"/>
    <row r="67" spans="12:13" ht="9" customHeight="1">
      <c r="M67" s="9"/>
    </row>
    <row r="68" spans="12:13" ht="8.25" customHeight="1">
      <c r="L68" s="1402"/>
      <c r="M68" s="1402"/>
    </row>
    <row r="69" spans="12:13" ht="9.75" customHeight="1"/>
    <row r="71" spans="12:13" ht="4.5" customHeight="1"/>
  </sheetData>
  <customSheetViews>
    <customSheetView guid="{D8E90C30-C61D-40A7-989F-8651AA8E91E2}" showPageBreaks="1" printArea="1" showRuler="0">
      <selection activeCell="F23" sqref="F23"/>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4">
    <mergeCell ref="L68:M68"/>
    <mergeCell ref="C2:G2"/>
    <mergeCell ref="C1:G1"/>
    <mergeCell ref="I41:J41"/>
  </mergeCells>
  <phoneticPr fontId="2" type="noConversion"/>
  <hyperlinks>
    <hyperlink ref="D45" r:id="rId4"/>
    <hyperlink ref="D51" r:id="rId5"/>
    <hyperlink ref="D48" r:id="rId6"/>
  </hyperlinks>
  <printOptions horizontalCentered="1"/>
  <pageMargins left="0" right="0" top="0.19685039370078741" bottom="0.19685039370078741" header="0" footer="0"/>
  <pageSetup paperSize="9" orientation="portrait" r:id="rId7"/>
  <headerFooter alignWithMargins="0"/>
</worksheet>
</file>

<file path=xl/worksheets/sheet3.xml><?xml version="1.0" encoding="utf-8"?>
<worksheet xmlns="http://schemas.openxmlformats.org/spreadsheetml/2006/main" xmlns:r="http://schemas.openxmlformats.org/officeDocument/2006/relationships">
  <sheetPr codeName="Folha21" enableFormatConditionsCalculation="0">
    <tabColor theme="9"/>
  </sheetPr>
  <dimension ref="A1:P57"/>
  <sheetViews>
    <sheetView showRuler="0" zoomScaleNormal="100" workbookViewId="0"/>
  </sheetViews>
  <sheetFormatPr defaultRowHeight="12.75"/>
  <cols>
    <col min="1" max="1" width="1" style="41" customWidth="1"/>
    <col min="2" max="2" width="2.5703125" style="41" customWidth="1"/>
    <col min="3" max="3" width="4.28515625" style="41" customWidth="1"/>
    <col min="4" max="4" width="6" style="41" customWidth="1"/>
    <col min="5" max="5" width="10.7109375" style="41" customWidth="1"/>
    <col min="6" max="6" width="0.5703125" style="41" customWidth="1"/>
    <col min="7" max="7" width="13" style="41" customWidth="1"/>
    <col min="8" max="8" width="5.5703125" style="41" customWidth="1"/>
    <col min="9" max="9" width="2.5703125" style="41" customWidth="1"/>
    <col min="10" max="10" width="18.42578125" style="41" customWidth="1"/>
    <col min="11" max="11" width="11.7109375" style="41" customWidth="1"/>
    <col min="12" max="12" width="18.5703125" style="41" customWidth="1"/>
    <col min="13" max="13" width="2.7109375" style="41" customWidth="1"/>
    <col min="14" max="14" width="2.42578125" style="41" customWidth="1"/>
    <col min="15" max="15" width="1" style="41" customWidth="1"/>
    <col min="16" max="16384" width="9.140625" style="41"/>
  </cols>
  <sheetData>
    <row r="1" spans="1:15" ht="13.5" customHeight="1">
      <c r="A1" s="38"/>
      <c r="B1" s="1406" t="s">
        <v>659</v>
      </c>
      <c r="C1" s="1407"/>
      <c r="D1" s="1407"/>
      <c r="E1" s="1407"/>
      <c r="F1" s="39"/>
      <c r="G1" s="39"/>
      <c r="H1" s="39"/>
      <c r="I1" s="39"/>
      <c r="J1" s="39"/>
      <c r="K1" s="39"/>
      <c r="L1" s="39"/>
      <c r="M1" s="1103"/>
      <c r="N1" s="1103"/>
      <c r="O1" s="40"/>
    </row>
    <row r="2" spans="1:15" ht="8.25" customHeight="1">
      <c r="A2" s="38"/>
      <c r="B2" s="1108"/>
      <c r="C2" s="1104"/>
      <c r="D2" s="1104"/>
      <c r="E2" s="1104"/>
      <c r="F2" s="1104"/>
      <c r="G2" s="1104"/>
      <c r="H2" s="1105"/>
      <c r="I2" s="1105"/>
      <c r="J2" s="1105"/>
      <c r="K2" s="1105"/>
      <c r="L2" s="1105"/>
      <c r="M2" s="1105"/>
      <c r="N2" s="1106"/>
      <c r="O2" s="42"/>
    </row>
    <row r="3" spans="1:15" s="46" customFormat="1" ht="11.25" customHeight="1">
      <c r="A3" s="43"/>
      <c r="B3" s="44"/>
      <c r="C3" s="1408" t="s">
        <v>62</v>
      </c>
      <c r="D3" s="1408"/>
      <c r="E3" s="1408"/>
      <c r="F3" s="1408"/>
      <c r="G3" s="1408"/>
      <c r="H3" s="1408"/>
      <c r="I3" s="1408"/>
      <c r="J3" s="1408"/>
      <c r="K3" s="1408"/>
      <c r="L3" s="1408"/>
      <c r="M3" s="1408"/>
      <c r="N3" s="1107"/>
      <c r="O3" s="45"/>
    </row>
    <row r="4" spans="1:15" s="46" customFormat="1" ht="11.25">
      <c r="A4" s="43"/>
      <c r="B4" s="44"/>
      <c r="C4" s="1408"/>
      <c r="D4" s="1408"/>
      <c r="E4" s="1408"/>
      <c r="F4" s="1408"/>
      <c r="G4" s="1408"/>
      <c r="H4" s="1408"/>
      <c r="I4" s="1408"/>
      <c r="J4" s="1408"/>
      <c r="K4" s="1408"/>
      <c r="L4" s="1408"/>
      <c r="M4" s="1408"/>
      <c r="N4" s="1107"/>
      <c r="O4" s="45"/>
    </row>
    <row r="5" spans="1:15" s="46" customFormat="1" ht="3" customHeight="1">
      <c r="A5" s="43"/>
      <c r="B5" s="44"/>
      <c r="C5" s="47"/>
      <c r="D5" s="47"/>
      <c r="E5" s="47"/>
      <c r="F5" s="47"/>
      <c r="G5" s="47"/>
      <c r="H5" s="47"/>
      <c r="I5" s="47"/>
      <c r="J5" s="44"/>
      <c r="K5" s="44"/>
      <c r="L5" s="44"/>
      <c r="M5" s="48"/>
      <c r="N5" s="1107"/>
      <c r="O5" s="45"/>
    </row>
    <row r="6" spans="1:15" s="46" customFormat="1" ht="18" customHeight="1">
      <c r="A6" s="43"/>
      <c r="B6" s="44"/>
      <c r="C6" s="49"/>
      <c r="D6" s="1409" t="s">
        <v>50</v>
      </c>
      <c r="E6" s="1409"/>
      <c r="F6" s="1409"/>
      <c r="G6" s="1409"/>
      <c r="H6" s="1409"/>
      <c r="I6" s="1409"/>
      <c r="J6" s="1409"/>
      <c r="K6" s="1409"/>
      <c r="L6" s="1409"/>
      <c r="M6" s="1409"/>
      <c r="N6" s="1107"/>
      <c r="O6" s="45"/>
    </row>
    <row r="7" spans="1:15" s="46" customFormat="1" ht="3" customHeight="1">
      <c r="A7" s="43"/>
      <c r="B7" s="44"/>
      <c r="C7" s="49"/>
      <c r="D7" s="786"/>
      <c r="E7" s="786"/>
      <c r="F7" s="786"/>
      <c r="G7" s="786"/>
      <c r="H7" s="786"/>
      <c r="I7" s="786"/>
      <c r="J7" s="786"/>
      <c r="K7" s="786"/>
      <c r="L7" s="786"/>
      <c r="M7" s="786"/>
      <c r="N7" s="1107"/>
      <c r="O7" s="45"/>
    </row>
    <row r="8" spans="1:15" s="46" customFormat="1" ht="56.25" customHeight="1">
      <c r="A8" s="43"/>
      <c r="B8" s="44"/>
      <c r="C8" s="49"/>
      <c r="D8" s="1411" t="s">
        <v>482</v>
      </c>
      <c r="E8" s="1409"/>
      <c r="F8" s="1409"/>
      <c r="G8" s="1409"/>
      <c r="H8" s="1409"/>
      <c r="I8" s="1409"/>
      <c r="J8" s="1409"/>
      <c r="K8" s="1409"/>
      <c r="L8" s="1409"/>
      <c r="M8" s="1409"/>
      <c r="N8" s="1107"/>
      <c r="O8" s="45"/>
    </row>
    <row r="9" spans="1:15" s="46" customFormat="1" ht="3" customHeight="1">
      <c r="A9" s="43"/>
      <c r="B9" s="44"/>
      <c r="C9" s="47"/>
      <c r="D9" s="47"/>
      <c r="E9" s="47"/>
      <c r="F9" s="47"/>
      <c r="G9" s="47"/>
      <c r="H9" s="47"/>
      <c r="I9" s="47"/>
      <c r="J9" s="44"/>
      <c r="K9" s="44"/>
      <c r="L9" s="44"/>
      <c r="M9" s="48"/>
      <c r="N9" s="1107"/>
      <c r="O9" s="45"/>
    </row>
    <row r="10" spans="1:15" s="46" customFormat="1" ht="92.25" customHeight="1">
      <c r="A10" s="43"/>
      <c r="B10" s="44"/>
      <c r="C10" s="47"/>
      <c r="D10" s="1411" t="s">
        <v>485</v>
      </c>
      <c r="E10" s="1409"/>
      <c r="F10" s="1409"/>
      <c r="G10" s="1409"/>
      <c r="H10" s="1409"/>
      <c r="I10" s="1409"/>
      <c r="J10" s="1409"/>
      <c r="K10" s="1409"/>
      <c r="L10" s="1409"/>
      <c r="M10" s="1409"/>
      <c r="N10" s="1107"/>
      <c r="O10" s="45"/>
    </row>
    <row r="11" spans="1:15" s="46" customFormat="1" ht="3" customHeight="1">
      <c r="A11" s="43"/>
      <c r="B11" s="44"/>
      <c r="C11" s="47"/>
      <c r="D11" s="47"/>
      <c r="E11" s="47"/>
      <c r="F11" s="47"/>
      <c r="G11" s="47"/>
      <c r="H11" s="47"/>
      <c r="I11" s="47"/>
      <c r="J11" s="44"/>
      <c r="K11" s="44"/>
      <c r="L11" s="44"/>
      <c r="M11" s="48"/>
      <c r="N11" s="1107"/>
      <c r="O11" s="45"/>
    </row>
    <row r="12" spans="1:15" s="46" customFormat="1" ht="67.5" customHeight="1">
      <c r="A12" s="43"/>
      <c r="B12" s="44"/>
      <c r="C12" s="47"/>
      <c r="D12" s="1410" t="s">
        <v>483</v>
      </c>
      <c r="E12" s="1410"/>
      <c r="F12" s="1410"/>
      <c r="G12" s="1410"/>
      <c r="H12" s="1410"/>
      <c r="I12" s="1410"/>
      <c r="J12" s="1410"/>
      <c r="K12" s="1410"/>
      <c r="L12" s="1410"/>
      <c r="M12" s="1410"/>
      <c r="N12" s="1107"/>
      <c r="O12" s="45"/>
    </row>
    <row r="13" spans="1:15" s="46" customFormat="1" ht="3" customHeight="1">
      <c r="A13" s="43"/>
      <c r="B13" s="44"/>
      <c r="C13" s="47"/>
      <c r="D13" s="786"/>
      <c r="E13" s="786"/>
      <c r="F13" s="786"/>
      <c r="G13" s="786"/>
      <c r="H13" s="786"/>
      <c r="I13" s="786"/>
      <c r="J13" s="786"/>
      <c r="K13" s="786"/>
      <c r="L13" s="786"/>
      <c r="M13" s="786"/>
      <c r="N13" s="1107"/>
      <c r="O13" s="45"/>
    </row>
    <row r="14" spans="1:15" s="46" customFormat="1" ht="53.25" customHeight="1">
      <c r="A14" s="43"/>
      <c r="B14" s="44"/>
      <c r="C14" s="47"/>
      <c r="D14" s="1409" t="s">
        <v>486</v>
      </c>
      <c r="E14" s="1409"/>
      <c r="F14" s="1409"/>
      <c r="G14" s="1409"/>
      <c r="H14" s="1409"/>
      <c r="I14" s="1409"/>
      <c r="J14" s="1409"/>
      <c r="K14" s="1409"/>
      <c r="L14" s="1409"/>
      <c r="M14" s="1409"/>
      <c r="N14" s="1107"/>
      <c r="O14" s="45"/>
    </row>
    <row r="15" spans="1:15" s="46" customFormat="1" ht="3" customHeight="1">
      <c r="A15" s="43"/>
      <c r="B15" s="44"/>
      <c r="C15" s="47"/>
      <c r="D15" s="786"/>
      <c r="E15" s="786"/>
      <c r="F15" s="786"/>
      <c r="G15" s="786"/>
      <c r="H15" s="786"/>
      <c r="I15" s="786"/>
      <c r="J15" s="786"/>
      <c r="K15" s="786"/>
      <c r="L15" s="786"/>
      <c r="M15" s="786"/>
      <c r="N15" s="1107"/>
      <c r="O15" s="45"/>
    </row>
    <row r="16" spans="1:15" s="46" customFormat="1" ht="23.25" customHeight="1">
      <c r="A16" s="43"/>
      <c r="B16" s="44"/>
      <c r="C16" s="47"/>
      <c r="D16" s="1409" t="s">
        <v>484</v>
      </c>
      <c r="E16" s="1409"/>
      <c r="F16" s="1409"/>
      <c r="G16" s="1409"/>
      <c r="H16" s="1409"/>
      <c r="I16" s="1409"/>
      <c r="J16" s="1409"/>
      <c r="K16" s="1409"/>
      <c r="L16" s="1409"/>
      <c r="M16" s="1409"/>
      <c r="N16" s="1107"/>
      <c r="O16" s="45"/>
    </row>
    <row r="17" spans="1:15" s="46" customFormat="1" ht="3" customHeight="1">
      <c r="A17" s="43"/>
      <c r="B17" s="44"/>
      <c r="C17" s="47"/>
      <c r="D17" s="786"/>
      <c r="E17" s="786"/>
      <c r="F17" s="786"/>
      <c r="G17" s="786"/>
      <c r="H17" s="786"/>
      <c r="I17" s="786"/>
      <c r="J17" s="786"/>
      <c r="K17" s="786"/>
      <c r="L17" s="786"/>
      <c r="M17" s="786"/>
      <c r="N17" s="1107"/>
      <c r="O17" s="45"/>
    </row>
    <row r="18" spans="1:15" s="46" customFormat="1" ht="23.25" customHeight="1">
      <c r="A18" s="43"/>
      <c r="B18" s="44"/>
      <c r="C18" s="47"/>
      <c r="D18" s="1409" t="s">
        <v>51</v>
      </c>
      <c r="E18" s="1409"/>
      <c r="F18" s="1409"/>
      <c r="G18" s="1409"/>
      <c r="H18" s="1409"/>
      <c r="I18" s="1409"/>
      <c r="J18" s="1409"/>
      <c r="K18" s="1409"/>
      <c r="L18" s="1409"/>
      <c r="M18" s="1409"/>
      <c r="N18" s="1107"/>
      <c r="O18" s="45"/>
    </row>
    <row r="19" spans="1:15" s="46" customFormat="1" ht="3" customHeight="1">
      <c r="A19" s="43"/>
      <c r="B19" s="44"/>
      <c r="C19" s="47"/>
      <c r="D19" s="786"/>
      <c r="E19" s="786"/>
      <c r="F19" s="786"/>
      <c r="G19" s="786"/>
      <c r="H19" s="786"/>
      <c r="I19" s="786"/>
      <c r="J19" s="786"/>
      <c r="K19" s="786"/>
      <c r="L19" s="786"/>
      <c r="M19" s="786"/>
      <c r="N19" s="1107"/>
      <c r="O19" s="45"/>
    </row>
    <row r="20" spans="1:15" s="46" customFormat="1" ht="23.25" customHeight="1">
      <c r="A20" s="43"/>
      <c r="B20" s="44"/>
      <c r="C20" s="47"/>
      <c r="D20" s="1411" t="s">
        <v>58</v>
      </c>
      <c r="E20" s="1409"/>
      <c r="F20" s="1409"/>
      <c r="G20" s="1409"/>
      <c r="H20" s="1409"/>
      <c r="I20" s="1409"/>
      <c r="J20" s="1409"/>
      <c r="K20" s="1409"/>
      <c r="L20" s="1409"/>
      <c r="M20" s="1409"/>
      <c r="N20" s="1107"/>
      <c r="O20" s="45"/>
    </row>
    <row r="21" spans="1:15" s="46" customFormat="1" ht="3" customHeight="1">
      <c r="A21" s="43"/>
      <c r="B21" s="44"/>
      <c r="C21" s="47"/>
      <c r="D21" s="786"/>
      <c r="E21" s="786"/>
      <c r="F21" s="786"/>
      <c r="G21" s="786"/>
      <c r="H21" s="786"/>
      <c r="I21" s="786"/>
      <c r="J21" s="786"/>
      <c r="K21" s="786"/>
      <c r="L21" s="786"/>
      <c r="M21" s="786"/>
      <c r="N21" s="1107"/>
      <c r="O21" s="45"/>
    </row>
    <row r="22" spans="1:15" s="46" customFormat="1" ht="14.25" customHeight="1">
      <c r="A22" s="43"/>
      <c r="B22" s="44"/>
      <c r="C22" s="47"/>
      <c r="D22" s="1409" t="s">
        <v>52</v>
      </c>
      <c r="E22" s="1409"/>
      <c r="F22" s="1409"/>
      <c r="G22" s="1409"/>
      <c r="H22" s="1409"/>
      <c r="I22" s="1409"/>
      <c r="J22" s="1409"/>
      <c r="K22" s="1409"/>
      <c r="L22" s="1409"/>
      <c r="M22" s="1409"/>
      <c r="N22" s="1107"/>
      <c r="O22" s="45"/>
    </row>
    <row r="23" spans="1:15" s="46" customFormat="1" ht="3" customHeight="1">
      <c r="A23" s="43"/>
      <c r="B23" s="44"/>
      <c r="C23" s="47"/>
      <c r="D23" s="786"/>
      <c r="E23" s="786"/>
      <c r="F23" s="786"/>
      <c r="G23" s="786"/>
      <c r="H23" s="786"/>
      <c r="I23" s="786"/>
      <c r="J23" s="786"/>
      <c r="K23" s="786"/>
      <c r="L23" s="786"/>
      <c r="M23" s="786"/>
      <c r="N23" s="1107"/>
      <c r="O23" s="45"/>
    </row>
    <row r="24" spans="1:15" s="46" customFormat="1" ht="32.25" customHeight="1">
      <c r="A24" s="43"/>
      <c r="B24" s="44"/>
      <c r="C24" s="47"/>
      <c r="D24" s="1409" t="s">
        <v>49</v>
      </c>
      <c r="E24" s="1409"/>
      <c r="F24" s="1409"/>
      <c r="G24" s="1409"/>
      <c r="H24" s="1409"/>
      <c r="I24" s="1409"/>
      <c r="J24" s="1409"/>
      <c r="K24" s="1409"/>
      <c r="L24" s="1409"/>
      <c r="M24" s="1409"/>
      <c r="N24" s="1107"/>
      <c r="O24" s="45"/>
    </row>
    <row r="25" spans="1:15" s="46" customFormat="1" ht="3" customHeight="1">
      <c r="A25" s="43"/>
      <c r="B25" s="44"/>
      <c r="C25" s="47"/>
      <c r="D25" s="786"/>
      <c r="E25" s="786"/>
      <c r="F25" s="786"/>
      <c r="G25" s="786"/>
      <c r="H25" s="786"/>
      <c r="I25" s="786"/>
      <c r="J25" s="786"/>
      <c r="K25" s="786"/>
      <c r="L25" s="786"/>
      <c r="M25" s="786"/>
      <c r="N25" s="1107"/>
      <c r="O25" s="45"/>
    </row>
    <row r="26" spans="1:15" s="46" customFormat="1" ht="81.75" customHeight="1">
      <c r="A26" s="43"/>
      <c r="B26" s="44"/>
      <c r="C26" s="47"/>
      <c r="D26" s="1409" t="s">
        <v>508</v>
      </c>
      <c r="E26" s="1409"/>
      <c r="F26" s="1409"/>
      <c r="G26" s="1409"/>
      <c r="H26" s="1409"/>
      <c r="I26" s="1409"/>
      <c r="J26" s="1409"/>
      <c r="K26" s="1409"/>
      <c r="L26" s="1409"/>
      <c r="M26" s="1409"/>
      <c r="N26" s="1107"/>
      <c r="O26" s="45"/>
    </row>
    <row r="27" spans="1:15" s="46" customFormat="1" ht="3" customHeight="1">
      <c r="A27" s="43"/>
      <c r="B27" s="44"/>
      <c r="C27" s="47"/>
      <c r="D27" s="786"/>
      <c r="E27" s="786"/>
      <c r="F27" s="786"/>
      <c r="G27" s="786"/>
      <c r="H27" s="786"/>
      <c r="I27" s="786"/>
      <c r="J27" s="786"/>
      <c r="K27" s="786"/>
      <c r="L27" s="786"/>
      <c r="M27" s="786"/>
      <c r="N27" s="1107"/>
      <c r="O27" s="45"/>
    </row>
    <row r="28" spans="1:15" s="46" customFormat="1" ht="70.5" customHeight="1">
      <c r="A28" s="43"/>
      <c r="B28" s="44"/>
      <c r="C28" s="47"/>
      <c r="D28" s="1411" t="s">
        <v>59</v>
      </c>
      <c r="E28" s="1411"/>
      <c r="F28" s="1411"/>
      <c r="G28" s="1411"/>
      <c r="H28" s="1411"/>
      <c r="I28" s="1411"/>
      <c r="J28" s="1411"/>
      <c r="K28" s="1411"/>
      <c r="L28" s="1411"/>
      <c r="M28" s="1411"/>
      <c r="N28" s="1107"/>
      <c r="O28" s="45"/>
    </row>
    <row r="29" spans="1:15" s="46" customFormat="1" ht="3" customHeight="1">
      <c r="A29" s="43"/>
      <c r="B29" s="44"/>
      <c r="C29" s="47"/>
      <c r="D29" s="58"/>
      <c r="E29" s="58"/>
      <c r="F29" s="58"/>
      <c r="G29" s="58"/>
      <c r="H29" s="58"/>
      <c r="I29" s="58"/>
      <c r="J29" s="59"/>
      <c r="K29" s="59"/>
      <c r="L29" s="59"/>
      <c r="M29" s="60"/>
      <c r="N29" s="1107"/>
      <c r="O29" s="45"/>
    </row>
    <row r="30" spans="1:15" s="46" customFormat="1" ht="57" customHeight="1">
      <c r="A30" s="43"/>
      <c r="B30" s="44"/>
      <c r="C30" s="49"/>
      <c r="D30" s="1409" t="s">
        <v>61</v>
      </c>
      <c r="E30" s="1416"/>
      <c r="F30" s="1416"/>
      <c r="G30" s="1416"/>
      <c r="H30" s="1416"/>
      <c r="I30" s="1416"/>
      <c r="J30" s="1416"/>
      <c r="K30" s="1416"/>
      <c r="L30" s="1416"/>
      <c r="M30" s="1416"/>
      <c r="N30" s="1107"/>
      <c r="O30" s="45"/>
    </row>
    <row r="31" spans="1:15" s="46" customFormat="1" ht="3" customHeight="1">
      <c r="A31" s="43"/>
      <c r="B31" s="44"/>
      <c r="C31" s="49"/>
      <c r="D31" s="787"/>
      <c r="E31" s="787"/>
      <c r="F31" s="787"/>
      <c r="G31" s="787"/>
      <c r="H31" s="787"/>
      <c r="I31" s="787"/>
      <c r="J31" s="787"/>
      <c r="K31" s="787"/>
      <c r="L31" s="787"/>
      <c r="M31" s="787"/>
      <c r="N31" s="1107"/>
      <c r="O31" s="45"/>
    </row>
    <row r="32" spans="1:15" s="46" customFormat="1" ht="34.5" customHeight="1">
      <c r="A32" s="43"/>
      <c r="B32" s="44"/>
      <c r="C32" s="49"/>
      <c r="D32" s="1409" t="s">
        <v>60</v>
      </c>
      <c r="E32" s="1416"/>
      <c r="F32" s="1416"/>
      <c r="G32" s="1416"/>
      <c r="H32" s="1416"/>
      <c r="I32" s="1416"/>
      <c r="J32" s="1416"/>
      <c r="K32" s="1416"/>
      <c r="L32" s="1416"/>
      <c r="M32" s="1416"/>
      <c r="N32" s="1107"/>
      <c r="O32" s="45"/>
    </row>
    <row r="33" spans="1:16" s="46" customFormat="1" ht="6.75" customHeight="1">
      <c r="A33" s="43"/>
      <c r="B33" s="44"/>
      <c r="C33" s="51"/>
      <c r="D33" s="95"/>
      <c r="E33" s="95"/>
      <c r="F33" s="95"/>
      <c r="G33" s="95"/>
      <c r="H33" s="95"/>
      <c r="I33" s="95"/>
      <c r="J33" s="95"/>
      <c r="K33" s="95"/>
      <c r="L33" s="95"/>
      <c r="M33" s="95"/>
      <c r="N33" s="1107"/>
      <c r="O33" s="45"/>
    </row>
    <row r="34" spans="1:16" s="46" customFormat="1" ht="13.5" customHeight="1">
      <c r="A34" s="43"/>
      <c r="B34" s="44"/>
      <c r="C34" s="51"/>
      <c r="D34" s="1095"/>
      <c r="E34" s="1095"/>
      <c r="F34" s="1095"/>
      <c r="G34" s="1096"/>
      <c r="H34" s="1097" t="s">
        <v>18</v>
      </c>
      <c r="I34" s="1094"/>
      <c r="J34" s="54"/>
      <c r="K34" s="1096"/>
      <c r="L34" s="1097" t="s">
        <v>25</v>
      </c>
      <c r="M34" s="1094"/>
      <c r="N34" s="1107"/>
      <c r="O34" s="45"/>
    </row>
    <row r="35" spans="1:16" s="46" customFormat="1" ht="6" customHeight="1">
      <c r="A35" s="43"/>
      <c r="B35" s="44"/>
      <c r="C35" s="51"/>
      <c r="D35" s="1098"/>
      <c r="E35" s="52"/>
      <c r="F35" s="52"/>
      <c r="G35" s="54"/>
      <c r="H35" s="53"/>
      <c r="I35" s="54"/>
      <c r="J35" s="54"/>
      <c r="K35" s="1100"/>
      <c r="L35" s="1101"/>
      <c r="M35" s="54"/>
      <c r="N35" s="1107"/>
      <c r="O35" s="45"/>
    </row>
    <row r="36" spans="1:16" s="46" customFormat="1" ht="11.25">
      <c r="A36" s="43"/>
      <c r="B36" s="44"/>
      <c r="C36" s="50"/>
      <c r="D36" s="1099" t="s">
        <v>45</v>
      </c>
      <c r="E36" s="52" t="s">
        <v>37</v>
      </c>
      <c r="F36" s="52"/>
      <c r="G36" s="52"/>
      <c r="H36" s="53"/>
      <c r="I36" s="52"/>
      <c r="J36" s="54"/>
      <c r="K36" s="1102"/>
      <c r="L36" s="54"/>
      <c r="M36" s="54"/>
      <c r="N36" s="1107"/>
      <c r="O36" s="45"/>
    </row>
    <row r="37" spans="1:16" s="46" customFormat="1">
      <c r="A37" s="43"/>
      <c r="B37" s="44"/>
      <c r="C37" s="51"/>
      <c r="D37" s="1099" t="s">
        <v>3</v>
      </c>
      <c r="E37" s="52" t="s">
        <v>38</v>
      </c>
      <c r="F37" s="52"/>
      <c r="G37" s="54"/>
      <c r="H37" s="53"/>
      <c r="I37" s="54"/>
      <c r="J37" s="54"/>
      <c r="K37" s="1414" t="str">
        <f>MID(capa!C55,23,30)</f>
        <v xml:space="preserve">  27 de março de 2013</v>
      </c>
      <c r="L37" s="1415"/>
      <c r="M37" s="54"/>
      <c r="N37" s="1107"/>
      <c r="O37" s="45"/>
    </row>
    <row r="38" spans="1:16" s="46" customFormat="1" ht="11.25">
      <c r="A38" s="43"/>
      <c r="B38" s="44"/>
      <c r="C38" s="51"/>
      <c r="D38" s="1099" t="s">
        <v>41</v>
      </c>
      <c r="E38" s="52" t="s">
        <v>40</v>
      </c>
      <c r="F38" s="52"/>
      <c r="G38" s="54"/>
      <c r="H38" s="53"/>
      <c r="I38" s="54"/>
      <c r="J38" s="54"/>
      <c r="K38" s="1102"/>
      <c r="L38" s="54"/>
      <c r="M38" s="54"/>
      <c r="N38" s="1107"/>
      <c r="O38" s="45"/>
    </row>
    <row r="39" spans="1:16" s="46" customFormat="1" ht="11.25">
      <c r="A39" s="43"/>
      <c r="B39" s="44"/>
      <c r="C39" s="50"/>
      <c r="D39" s="1099" t="s">
        <v>42</v>
      </c>
      <c r="E39" s="52" t="s">
        <v>21</v>
      </c>
      <c r="F39" s="52"/>
      <c r="G39" s="52"/>
      <c r="H39" s="53"/>
      <c r="I39" s="52"/>
      <c r="J39" s="54"/>
      <c r="K39" s="1102"/>
      <c r="L39" s="54"/>
      <c r="M39" s="54"/>
      <c r="N39" s="1107"/>
      <c r="O39" s="45"/>
    </row>
    <row r="40" spans="1:16" s="46" customFormat="1" ht="11.25">
      <c r="A40" s="43"/>
      <c r="B40" s="44"/>
      <c r="C40" s="50"/>
      <c r="D40" s="1099" t="s">
        <v>15</v>
      </c>
      <c r="E40" s="52" t="s">
        <v>5</v>
      </c>
      <c r="F40" s="52"/>
      <c r="G40" s="52"/>
      <c r="H40" s="53"/>
      <c r="I40" s="52"/>
      <c r="J40" s="54"/>
      <c r="K40" s="1102"/>
      <c r="L40" s="54"/>
      <c r="M40" s="54"/>
      <c r="N40" s="1107"/>
      <c r="O40" s="45"/>
    </row>
    <row r="41" spans="1:16" s="46" customFormat="1" ht="8.25" customHeight="1">
      <c r="A41" s="43"/>
      <c r="B41" s="44"/>
      <c r="C41" s="44"/>
      <c r="D41" s="44"/>
      <c r="E41" s="44"/>
      <c r="F41" s="44"/>
      <c r="G41" s="44"/>
      <c r="H41" s="44"/>
      <c r="I41" s="44"/>
      <c r="J41" s="44"/>
      <c r="K41" s="39"/>
      <c r="L41" s="44"/>
      <c r="M41" s="44"/>
      <c r="N41" s="1107"/>
      <c r="O41" s="45"/>
    </row>
    <row r="42" spans="1:16" ht="13.5" customHeight="1">
      <c r="A42" s="38"/>
      <c r="B42" s="42"/>
      <c r="C42" s="40"/>
      <c r="D42" s="40"/>
      <c r="E42" s="31"/>
      <c r="F42" s="39"/>
      <c r="G42" s="39"/>
      <c r="H42" s="39"/>
      <c r="I42" s="39"/>
      <c r="J42" s="39"/>
      <c r="L42" s="1412" t="s">
        <v>568</v>
      </c>
      <c r="M42" s="1413"/>
      <c r="N42" s="1204">
        <v>3</v>
      </c>
      <c r="O42" s="290"/>
      <c r="P42" s="290"/>
    </row>
    <row r="53" spans="13:14" ht="8.25" customHeight="1"/>
    <row r="55" spans="13:14" ht="9" customHeight="1">
      <c r="N55" s="46"/>
    </row>
    <row r="56" spans="13:14" ht="8.25" customHeight="1">
      <c r="M56" s="55"/>
      <c r="N56" s="55"/>
    </row>
    <row r="57" spans="13:14" ht="9.75" customHeight="1"/>
  </sheetData>
  <customSheetViews>
    <customSheetView guid="{D8E90C30-C61D-40A7-989F-8651AA8E91E2}" showPageBreaks="1" printArea="1" showRuler="0">
      <selection activeCell="M6" sqref="M6"/>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topLeftCell="A19">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topLeftCell="A19">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8">
    <mergeCell ref="D28:M28"/>
    <mergeCell ref="L42:M42"/>
    <mergeCell ref="D24:M24"/>
    <mergeCell ref="D20:M20"/>
    <mergeCell ref="K37:L37"/>
    <mergeCell ref="D30:M30"/>
    <mergeCell ref="D32:M32"/>
    <mergeCell ref="D26:M26"/>
    <mergeCell ref="B1:E1"/>
    <mergeCell ref="C3:M4"/>
    <mergeCell ref="D22:M22"/>
    <mergeCell ref="D14:M14"/>
    <mergeCell ref="D12:M12"/>
    <mergeCell ref="D8:M8"/>
    <mergeCell ref="D6:M6"/>
    <mergeCell ref="D18:M18"/>
    <mergeCell ref="D16:M16"/>
    <mergeCell ref="D10:M10"/>
  </mergeCells>
  <phoneticPr fontId="2" type="noConversion"/>
  <printOptions horizontalCentered="1"/>
  <pageMargins left="0" right="0" top="0.19685039370078741" bottom="0.19685039370078741" header="0" footer="0"/>
  <pageSetup paperSize="9" orientation="portrait" r:id="rId4"/>
  <headerFooter alignWithMargins="0"/>
  <drawing r:id="rId5"/>
</worksheet>
</file>

<file path=xl/worksheets/sheet4.xml><?xml version="1.0" encoding="utf-8"?>
<worksheet xmlns="http://schemas.openxmlformats.org/spreadsheetml/2006/main" xmlns:r="http://schemas.openxmlformats.org/officeDocument/2006/relationships">
  <sheetPr>
    <tabColor theme="5"/>
  </sheetPr>
  <dimension ref="A1:AB75"/>
  <sheetViews>
    <sheetView showRuler="0" workbookViewId="0"/>
  </sheetViews>
  <sheetFormatPr defaultRowHeight="12.75"/>
  <cols>
    <col min="1" max="1" width="1" style="216" customWidth="1"/>
    <col min="2" max="2" width="2.5703125" style="216" customWidth="1"/>
    <col min="3" max="3" width="1.28515625" style="216" customWidth="1"/>
    <col min="4" max="4" width="21.140625" style="216" customWidth="1"/>
    <col min="5" max="5" width="0.42578125" style="216" customWidth="1"/>
    <col min="6" max="6" width="8.140625" style="216" customWidth="1"/>
    <col min="7" max="7" width="0.42578125" style="216" customWidth="1"/>
    <col min="8" max="8" width="5.42578125" style="216" customWidth="1"/>
    <col min="9" max="9" width="0.42578125" style="216" customWidth="1"/>
    <col min="10" max="10" width="8.140625" style="216" customWidth="1"/>
    <col min="11" max="11" width="0.42578125" style="216" customWidth="1"/>
    <col min="12" max="12" width="5.42578125" style="216" customWidth="1"/>
    <col min="13" max="13" width="0.42578125" style="216" customWidth="1"/>
    <col min="14" max="14" width="8.140625" style="216" customWidth="1"/>
    <col min="15" max="15" width="0.42578125" style="216" customWidth="1"/>
    <col min="16" max="16" width="5.42578125" style="216" customWidth="1"/>
    <col min="17" max="17" width="0.42578125" style="216" customWidth="1"/>
    <col min="18" max="18" width="8.140625" style="216" customWidth="1"/>
    <col min="19" max="19" width="0.42578125" style="216" customWidth="1"/>
    <col min="20" max="20" width="5.42578125" style="216" customWidth="1"/>
    <col min="21" max="21" width="0.5703125" style="216" customWidth="1"/>
    <col min="22" max="22" width="8.140625" style="216" customWidth="1"/>
    <col min="23" max="23" width="0.42578125" style="216" customWidth="1"/>
    <col min="24" max="24" width="5.42578125" style="216" customWidth="1"/>
    <col min="25" max="25" width="2.5703125" style="216" customWidth="1"/>
    <col min="26" max="26" width="1" style="216" customWidth="1"/>
    <col min="27" max="16384" width="9.140625" style="216"/>
  </cols>
  <sheetData>
    <row r="1" spans="1:26" s="138" customFormat="1" ht="13.5" customHeight="1">
      <c r="A1" s="8"/>
      <c r="B1" s="821"/>
      <c r="C1" s="821"/>
      <c r="D1" s="822"/>
      <c r="E1" s="823"/>
      <c r="F1" s="821"/>
      <c r="G1" s="821"/>
      <c r="H1" s="821"/>
      <c r="I1" s="821"/>
      <c r="J1" s="821"/>
      <c r="K1" s="821"/>
      <c r="L1" s="821"/>
      <c r="M1" s="821"/>
      <c r="N1" s="1437" t="s">
        <v>736</v>
      </c>
      <c r="O1" s="1437"/>
      <c r="P1" s="1437"/>
      <c r="Q1" s="1437"/>
      <c r="R1" s="1437"/>
      <c r="S1" s="1437"/>
      <c r="T1" s="1437"/>
      <c r="U1" s="1437"/>
      <c r="V1" s="1437"/>
      <c r="W1" s="1437"/>
      <c r="X1" s="1437"/>
      <c r="Y1" s="570"/>
      <c r="Z1" s="4"/>
    </row>
    <row r="2" spans="1:26" ht="6" customHeight="1">
      <c r="A2" s="215"/>
      <c r="B2" s="1320"/>
      <c r="C2" s="217"/>
      <c r="D2" s="217"/>
      <c r="E2" s="217"/>
      <c r="F2" s="217"/>
      <c r="G2" s="217"/>
      <c r="H2" s="217"/>
      <c r="I2" s="217"/>
      <c r="J2" s="217"/>
      <c r="K2" s="217"/>
      <c r="L2" s="217"/>
      <c r="M2" s="217"/>
      <c r="N2" s="217"/>
      <c r="O2" s="217"/>
      <c r="P2" s="217"/>
      <c r="Q2" s="217"/>
      <c r="R2" s="217"/>
      <c r="S2" s="217"/>
      <c r="T2" s="217"/>
      <c r="U2" s="217"/>
      <c r="V2" s="217"/>
      <c r="W2" s="217"/>
      <c r="X2" s="217"/>
      <c r="Y2" s="217"/>
      <c r="Z2" s="215"/>
    </row>
    <row r="3" spans="1:26" ht="13.5" customHeight="1" thickBot="1">
      <c r="A3" s="215"/>
      <c r="B3" s="943"/>
      <c r="D3" s="217"/>
      <c r="E3" s="217"/>
      <c r="F3" s="217"/>
      <c r="G3" s="217"/>
      <c r="H3" s="217"/>
      <c r="I3" s="217"/>
      <c r="J3" s="1267"/>
      <c r="K3" s="217"/>
      <c r="L3" s="217"/>
      <c r="M3" s="217"/>
      <c r="N3" s="217"/>
      <c r="O3" s="217"/>
      <c r="P3" s="217"/>
      <c r="Q3" s="217"/>
      <c r="R3" s="217"/>
      <c r="S3" s="217"/>
      <c r="T3" s="217"/>
      <c r="U3" s="217"/>
      <c r="V3" s="1423" t="s">
        <v>82</v>
      </c>
      <c r="W3" s="1423"/>
      <c r="X3" s="1423"/>
      <c r="Y3" s="217"/>
      <c r="Z3" s="215"/>
    </row>
    <row r="4" spans="1:26" s="221" customFormat="1" ht="13.5" customHeight="1" thickBot="1">
      <c r="A4" s="219"/>
      <c r="B4" s="944"/>
      <c r="C4" s="1417" t="s">
        <v>235</v>
      </c>
      <c r="D4" s="1418"/>
      <c r="E4" s="1418"/>
      <c r="F4" s="1418"/>
      <c r="G4" s="1418"/>
      <c r="H4" s="1418"/>
      <c r="I4" s="1418"/>
      <c r="J4" s="1418"/>
      <c r="K4" s="1418"/>
      <c r="L4" s="1418"/>
      <c r="M4" s="1418"/>
      <c r="N4" s="1418"/>
      <c r="O4" s="1418"/>
      <c r="P4" s="1418"/>
      <c r="Q4" s="1418"/>
      <c r="R4" s="1418"/>
      <c r="S4" s="1418"/>
      <c r="T4" s="1418"/>
      <c r="U4" s="1418"/>
      <c r="V4" s="1418"/>
      <c r="W4" s="1418"/>
      <c r="X4" s="1419"/>
      <c r="Y4" s="217"/>
      <c r="Z4" s="219"/>
    </row>
    <row r="5" spans="1:26" ht="3.75" customHeight="1">
      <c r="A5" s="215"/>
      <c r="B5" s="946"/>
      <c r="C5" s="1438" t="s">
        <v>211</v>
      </c>
      <c r="D5" s="1438"/>
      <c r="E5" s="223"/>
      <c r="F5" s="233"/>
      <c r="G5" s="233"/>
      <c r="H5" s="233"/>
      <c r="I5" s="233"/>
      <c r="J5" s="233"/>
      <c r="K5" s="233"/>
      <c r="L5" s="233"/>
      <c r="M5" s="233"/>
      <c r="N5" s="233"/>
      <c r="O5" s="233"/>
      <c r="P5" s="233"/>
      <c r="Q5" s="233"/>
      <c r="S5" s="233"/>
      <c r="T5" s="233"/>
      <c r="U5" s="233"/>
      <c r="V5" s="233"/>
      <c r="W5" s="233"/>
      <c r="X5" s="233"/>
      <c r="Y5" s="217"/>
      <c r="Z5" s="215"/>
    </row>
    <row r="6" spans="1:26" ht="13.5" customHeight="1">
      <c r="A6" s="215"/>
      <c r="B6" s="946"/>
      <c r="C6" s="1438"/>
      <c r="D6" s="1438"/>
      <c r="E6" s="223"/>
      <c r="F6" s="1268">
        <v>2011</v>
      </c>
      <c r="G6" s="1268"/>
      <c r="H6" s="1268"/>
      <c r="I6" s="1269"/>
      <c r="J6" s="1426">
        <v>2012</v>
      </c>
      <c r="K6" s="1426"/>
      <c r="L6" s="1426"/>
      <c r="M6" s="1426"/>
      <c r="N6" s="1426"/>
      <c r="O6" s="1426"/>
      <c r="P6" s="1426"/>
      <c r="Q6" s="1426"/>
      <c r="R6" s="1426"/>
      <c r="S6" s="1426"/>
      <c r="T6" s="1426"/>
      <c r="U6" s="1426"/>
      <c r="V6" s="1426"/>
      <c r="W6" s="1426"/>
      <c r="X6" s="1426"/>
      <c r="Y6" s="217"/>
      <c r="Z6" s="215"/>
    </row>
    <row r="7" spans="1:26">
      <c r="A7" s="215"/>
      <c r="B7" s="946"/>
      <c r="C7" s="223"/>
      <c r="D7" s="223"/>
      <c r="E7" s="259"/>
      <c r="F7" s="1427" t="s">
        <v>236</v>
      </c>
      <c r="G7" s="1427"/>
      <c r="H7" s="1427"/>
      <c r="I7" s="154"/>
      <c r="J7" s="1428" t="s">
        <v>237</v>
      </c>
      <c r="K7" s="1428"/>
      <c r="L7" s="1428"/>
      <c r="M7" s="530"/>
      <c r="N7" s="1428" t="s">
        <v>238</v>
      </c>
      <c r="O7" s="1428"/>
      <c r="P7" s="1428"/>
      <c r="Q7" s="530"/>
      <c r="R7" s="1428" t="s">
        <v>239</v>
      </c>
      <c r="S7" s="1428"/>
      <c r="T7" s="1428"/>
      <c r="U7" s="530"/>
      <c r="V7" s="1428" t="s">
        <v>236</v>
      </c>
      <c r="W7" s="1428"/>
      <c r="X7" s="1428"/>
      <c r="Y7" s="217"/>
      <c r="Z7" s="215"/>
    </row>
    <row r="8" spans="1:26" ht="4.5" customHeight="1">
      <c r="A8" s="215"/>
      <c r="B8" s="946"/>
      <c r="C8" s="223"/>
      <c r="D8" s="223"/>
      <c r="E8" s="223"/>
      <c r="F8" s="223"/>
      <c r="G8" s="223"/>
      <c r="H8" s="223"/>
      <c r="I8" s="223"/>
      <c r="J8" s="223"/>
      <c r="K8" s="223"/>
      <c r="L8" s="223"/>
      <c r="M8" s="223"/>
      <c r="N8" s="223"/>
      <c r="O8" s="223"/>
      <c r="P8" s="223"/>
      <c r="Q8" s="223"/>
      <c r="R8" s="223"/>
      <c r="S8" s="223"/>
      <c r="T8" s="223"/>
      <c r="U8" s="223"/>
      <c r="V8" s="223"/>
      <c r="W8" s="223"/>
      <c r="X8" s="223"/>
      <c r="Y8" s="217"/>
      <c r="Z8" s="215"/>
    </row>
    <row r="9" spans="1:26" s="282" customFormat="1" ht="14.25" customHeight="1">
      <c r="A9" s="266"/>
      <c r="B9" s="1321"/>
      <c r="C9" s="1420" t="s">
        <v>2</v>
      </c>
      <c r="D9" s="1420"/>
      <c r="E9" s="867"/>
      <c r="F9" s="1436">
        <v>10653.8</v>
      </c>
      <c r="G9" s="1436"/>
      <c r="H9" s="1436"/>
      <c r="I9" s="1328"/>
      <c r="J9" s="1436">
        <v>10606.7</v>
      </c>
      <c r="K9" s="1436"/>
      <c r="L9" s="1436"/>
      <c r="M9" s="1328"/>
      <c r="N9" s="1436">
        <v>10600.8</v>
      </c>
      <c r="O9" s="1436"/>
      <c r="P9" s="1436"/>
      <c r="Q9" s="1328"/>
      <c r="R9" s="1436">
        <v>10598</v>
      </c>
      <c r="S9" s="1436"/>
      <c r="T9" s="1436"/>
      <c r="U9" s="1328"/>
      <c r="V9" s="1435">
        <v>10594.5</v>
      </c>
      <c r="W9" s="1435"/>
      <c r="X9" s="1435"/>
      <c r="Y9" s="217"/>
      <c r="Z9" s="266"/>
    </row>
    <row r="10" spans="1:26" ht="14.25" customHeight="1">
      <c r="A10" s="215"/>
      <c r="B10" s="943"/>
      <c r="C10" s="156" t="s">
        <v>81</v>
      </c>
      <c r="D10" s="218"/>
      <c r="E10" s="217"/>
      <c r="F10" s="1431">
        <v>5154.8999999999996</v>
      </c>
      <c r="G10" s="1431"/>
      <c r="H10" s="1431"/>
      <c r="I10" s="154"/>
      <c r="J10" s="1431">
        <v>5130.2</v>
      </c>
      <c r="K10" s="1431"/>
      <c r="L10" s="1431"/>
      <c r="M10" s="154"/>
      <c r="N10" s="1431">
        <v>5127</v>
      </c>
      <c r="O10" s="1431"/>
      <c r="P10" s="1431"/>
      <c r="Q10" s="154"/>
      <c r="R10" s="1431">
        <v>5125.3999999999996</v>
      </c>
      <c r="S10" s="1431"/>
      <c r="T10" s="1431"/>
      <c r="U10" s="154"/>
      <c r="V10" s="1432">
        <v>5123.1000000000004</v>
      </c>
      <c r="W10" s="1432"/>
      <c r="X10" s="1432"/>
      <c r="Y10" s="224"/>
      <c r="Z10" s="215"/>
    </row>
    <row r="11" spans="1:26" ht="14.25" customHeight="1">
      <c r="A11" s="215"/>
      <c r="B11" s="943"/>
      <c r="C11" s="156" t="s">
        <v>80</v>
      </c>
      <c r="D11" s="218"/>
      <c r="E11" s="217"/>
      <c r="F11" s="1431">
        <v>5498.9</v>
      </c>
      <c r="G11" s="1431"/>
      <c r="H11" s="1431"/>
      <c r="I11" s="154"/>
      <c r="J11" s="1431">
        <v>5476.5</v>
      </c>
      <c r="K11" s="1431"/>
      <c r="L11" s="1431"/>
      <c r="M11" s="154"/>
      <c r="N11" s="1431">
        <v>5473.8</v>
      </c>
      <c r="O11" s="1431"/>
      <c r="P11" s="1431"/>
      <c r="Q11" s="154"/>
      <c r="R11" s="1431">
        <v>5472.7</v>
      </c>
      <c r="S11" s="1431"/>
      <c r="T11" s="1431"/>
      <c r="U11" s="154"/>
      <c r="V11" s="1432">
        <v>5471.4</v>
      </c>
      <c r="W11" s="1432"/>
      <c r="X11" s="1432"/>
      <c r="Y11" s="224"/>
      <c r="Z11" s="215"/>
    </row>
    <row r="12" spans="1:26" ht="19.5" customHeight="1">
      <c r="A12" s="215"/>
      <c r="B12" s="943"/>
      <c r="C12" s="156" t="s">
        <v>234</v>
      </c>
      <c r="D12" s="876"/>
      <c r="E12" s="217"/>
      <c r="F12" s="1431">
        <v>1608.2</v>
      </c>
      <c r="G12" s="1431"/>
      <c r="H12" s="1431"/>
      <c r="I12" s="154"/>
      <c r="J12" s="1431">
        <v>1592.8</v>
      </c>
      <c r="K12" s="1431"/>
      <c r="L12" s="1431"/>
      <c r="M12" s="154"/>
      <c r="N12" s="1431">
        <v>1589.7</v>
      </c>
      <c r="O12" s="1431"/>
      <c r="P12" s="1431"/>
      <c r="Q12" s="154"/>
      <c r="R12" s="1431">
        <v>1587.1</v>
      </c>
      <c r="S12" s="1431"/>
      <c r="T12" s="1431"/>
      <c r="U12" s="154"/>
      <c r="V12" s="1432">
        <v>1584.4</v>
      </c>
      <c r="W12" s="1432"/>
      <c r="X12" s="1432"/>
      <c r="Y12" s="224"/>
      <c r="Z12" s="215"/>
    </row>
    <row r="13" spans="1:26" ht="14.25" customHeight="1">
      <c r="A13" s="215"/>
      <c r="B13" s="943"/>
      <c r="C13" s="156" t="s">
        <v>212</v>
      </c>
      <c r="D13" s="218"/>
      <c r="E13" s="217"/>
      <c r="F13" s="1431">
        <v>1133.4000000000001</v>
      </c>
      <c r="G13" s="1431"/>
      <c r="H13" s="1431"/>
      <c r="I13" s="154"/>
      <c r="J13" s="1431">
        <v>1136.9000000000001</v>
      </c>
      <c r="K13" s="1431"/>
      <c r="L13" s="1431"/>
      <c r="M13" s="154"/>
      <c r="N13" s="1431">
        <v>1131</v>
      </c>
      <c r="O13" s="1431"/>
      <c r="P13" s="1431"/>
      <c r="Q13" s="154"/>
      <c r="R13" s="1431">
        <v>1125.5</v>
      </c>
      <c r="S13" s="1431"/>
      <c r="T13" s="1431"/>
      <c r="U13" s="154"/>
      <c r="V13" s="1432">
        <v>1119.9000000000001</v>
      </c>
      <c r="W13" s="1432"/>
      <c r="X13" s="1432"/>
      <c r="Y13" s="224"/>
      <c r="Z13" s="215"/>
    </row>
    <row r="14" spans="1:26" ht="14.25" customHeight="1">
      <c r="A14" s="215"/>
      <c r="B14" s="943"/>
      <c r="C14" s="156" t="s">
        <v>213</v>
      </c>
      <c r="D14" s="218"/>
      <c r="E14" s="217"/>
      <c r="F14" s="1431">
        <v>3145.6</v>
      </c>
      <c r="G14" s="1431"/>
      <c r="H14" s="1431"/>
      <c r="I14" s="154"/>
      <c r="J14" s="1431">
        <v>3111.1</v>
      </c>
      <c r="K14" s="1431"/>
      <c r="L14" s="1431"/>
      <c r="M14" s="154"/>
      <c r="N14" s="1431">
        <v>3101.3</v>
      </c>
      <c r="O14" s="1431"/>
      <c r="P14" s="1431"/>
      <c r="Q14" s="154"/>
      <c r="R14" s="1431">
        <v>3092.3</v>
      </c>
      <c r="S14" s="1431"/>
      <c r="T14" s="1431"/>
      <c r="U14" s="154"/>
      <c r="V14" s="1432">
        <v>3083.1</v>
      </c>
      <c r="W14" s="1432"/>
      <c r="X14" s="1432"/>
      <c r="Y14" s="224"/>
      <c r="Z14" s="215"/>
    </row>
    <row r="15" spans="1:26" ht="14.25" customHeight="1">
      <c r="A15" s="215"/>
      <c r="B15" s="943"/>
      <c r="C15" s="156" t="s">
        <v>214</v>
      </c>
      <c r="D15" s="218"/>
      <c r="E15" s="217"/>
      <c r="F15" s="1431">
        <v>4766.5</v>
      </c>
      <c r="G15" s="1431"/>
      <c r="H15" s="1431"/>
      <c r="I15" s="154"/>
      <c r="J15" s="1431">
        <v>4765.8999999999996</v>
      </c>
      <c r="K15" s="1431"/>
      <c r="L15" s="1431"/>
      <c r="M15" s="154"/>
      <c r="N15" s="1431">
        <v>4778.8999999999996</v>
      </c>
      <c r="O15" s="1431"/>
      <c r="P15" s="1431"/>
      <c r="Q15" s="154"/>
      <c r="R15" s="1431">
        <v>4793.2</v>
      </c>
      <c r="S15" s="1431"/>
      <c r="T15" s="1431"/>
      <c r="U15" s="154"/>
      <c r="V15" s="1432">
        <v>4807.2</v>
      </c>
      <c r="W15" s="1432"/>
      <c r="X15" s="1432"/>
      <c r="Y15" s="224"/>
      <c r="Z15" s="215"/>
    </row>
    <row r="16" spans="1:26" s="282" customFormat="1" ht="19.5" customHeight="1">
      <c r="A16" s="266"/>
      <c r="B16" s="1321"/>
      <c r="C16" s="1420" t="s">
        <v>233</v>
      </c>
      <c r="D16" s="1420"/>
      <c r="E16" s="867"/>
      <c r="F16" s="1436">
        <v>5506.5</v>
      </c>
      <c r="G16" s="1436"/>
      <c r="H16" s="1436"/>
      <c r="I16" s="1328"/>
      <c r="J16" s="1436">
        <v>5481.7</v>
      </c>
      <c r="K16" s="1436"/>
      <c r="L16" s="1436"/>
      <c r="M16" s="1328"/>
      <c r="N16" s="1436">
        <v>5515.2</v>
      </c>
      <c r="O16" s="1436"/>
      <c r="P16" s="1436"/>
      <c r="Q16" s="1328"/>
      <c r="R16" s="1436">
        <v>5527.2</v>
      </c>
      <c r="S16" s="1436"/>
      <c r="T16" s="1436"/>
      <c r="U16" s="1328"/>
      <c r="V16" s="1435">
        <v>5455</v>
      </c>
      <c r="W16" s="1435"/>
      <c r="X16" s="1435"/>
      <c r="Y16" s="1271"/>
      <c r="Z16" s="266"/>
    </row>
    <row r="17" spans="1:28" ht="14.25" customHeight="1">
      <c r="A17" s="215"/>
      <c r="B17" s="943"/>
      <c r="C17" s="156" t="s">
        <v>81</v>
      </c>
      <c r="D17" s="218"/>
      <c r="E17" s="217"/>
      <c r="F17" s="1431">
        <v>2920.6</v>
      </c>
      <c r="G17" s="1431"/>
      <c r="H17" s="1431"/>
      <c r="I17" s="154"/>
      <c r="J17" s="1431">
        <v>2888.2</v>
      </c>
      <c r="K17" s="1431"/>
      <c r="L17" s="1431"/>
      <c r="M17" s="154"/>
      <c r="N17" s="1431">
        <v>2909</v>
      </c>
      <c r="O17" s="1431"/>
      <c r="P17" s="1431"/>
      <c r="Q17" s="154"/>
      <c r="R17" s="1431">
        <v>2920</v>
      </c>
      <c r="S17" s="1431"/>
      <c r="T17" s="1431"/>
      <c r="U17" s="154"/>
      <c r="V17" s="1432">
        <v>2873</v>
      </c>
      <c r="W17" s="1432"/>
      <c r="X17" s="1432"/>
      <c r="Y17" s="224"/>
      <c r="Z17" s="215"/>
    </row>
    <row r="18" spans="1:28" ht="14.25" customHeight="1">
      <c r="A18" s="215"/>
      <c r="B18" s="943"/>
      <c r="C18" s="156" t="s">
        <v>80</v>
      </c>
      <c r="D18" s="218"/>
      <c r="E18" s="217"/>
      <c r="F18" s="1431">
        <v>2585.8000000000002</v>
      </c>
      <c r="G18" s="1431"/>
      <c r="H18" s="1431"/>
      <c r="I18" s="154"/>
      <c r="J18" s="1431">
        <v>2593.5</v>
      </c>
      <c r="K18" s="1431"/>
      <c r="L18" s="1431"/>
      <c r="M18" s="154"/>
      <c r="N18" s="1431">
        <v>2606.1</v>
      </c>
      <c r="O18" s="1431"/>
      <c r="P18" s="1431"/>
      <c r="Q18" s="154"/>
      <c r="R18" s="1431">
        <v>2607.1999999999998</v>
      </c>
      <c r="S18" s="1431"/>
      <c r="T18" s="1431"/>
      <c r="U18" s="154"/>
      <c r="V18" s="1432">
        <v>2582</v>
      </c>
      <c r="W18" s="1432"/>
      <c r="X18" s="1432"/>
      <c r="Y18" s="224"/>
      <c r="Z18" s="215"/>
    </row>
    <row r="19" spans="1:28" ht="19.5" customHeight="1">
      <c r="A19" s="215"/>
      <c r="B19" s="943"/>
      <c r="C19" s="156" t="s">
        <v>212</v>
      </c>
      <c r="D19" s="218"/>
      <c r="E19" s="217"/>
      <c r="F19" s="1431">
        <v>441.4</v>
      </c>
      <c r="G19" s="1431"/>
      <c r="H19" s="1431"/>
      <c r="I19" s="154"/>
      <c r="J19" s="1431">
        <v>426.7</v>
      </c>
      <c r="K19" s="1431"/>
      <c r="L19" s="1431"/>
      <c r="M19" s="154"/>
      <c r="N19" s="1431">
        <v>421.3</v>
      </c>
      <c r="O19" s="1431"/>
      <c r="P19" s="1431"/>
      <c r="Q19" s="154"/>
      <c r="R19" s="1431">
        <v>449.1</v>
      </c>
      <c r="S19" s="1431"/>
      <c r="T19" s="1431"/>
      <c r="U19" s="154"/>
      <c r="V19" s="1432">
        <v>412.2</v>
      </c>
      <c r="W19" s="1432"/>
      <c r="X19" s="1432"/>
      <c r="Y19" s="224"/>
      <c r="Z19" s="215"/>
    </row>
    <row r="20" spans="1:28" ht="14.25" customHeight="1">
      <c r="A20" s="215"/>
      <c r="B20" s="943"/>
      <c r="C20" s="156" t="s">
        <v>213</v>
      </c>
      <c r="D20" s="218"/>
      <c r="E20" s="217"/>
      <c r="F20" s="1431">
        <v>2844</v>
      </c>
      <c r="G20" s="1431"/>
      <c r="H20" s="1431"/>
      <c r="I20" s="154"/>
      <c r="J20" s="1431">
        <v>2823.7</v>
      </c>
      <c r="K20" s="1431"/>
      <c r="L20" s="1431"/>
      <c r="M20" s="154"/>
      <c r="N20" s="1431">
        <v>2818.4</v>
      </c>
      <c r="O20" s="1431"/>
      <c r="P20" s="1431"/>
      <c r="Q20" s="154"/>
      <c r="R20" s="1431">
        <v>2792.4</v>
      </c>
      <c r="S20" s="1431"/>
      <c r="T20" s="1431"/>
      <c r="U20" s="154"/>
      <c r="V20" s="1432">
        <v>2779.6</v>
      </c>
      <c r="W20" s="1432"/>
      <c r="X20" s="1432"/>
      <c r="Y20" s="224"/>
      <c r="Z20" s="215"/>
    </row>
    <row r="21" spans="1:28" ht="14.25" customHeight="1">
      <c r="A21" s="215"/>
      <c r="B21" s="943"/>
      <c r="C21" s="156" t="s">
        <v>214</v>
      </c>
      <c r="D21" s="218"/>
      <c r="E21" s="217"/>
      <c r="F21" s="1431">
        <v>2221.1</v>
      </c>
      <c r="G21" s="1431"/>
      <c r="H21" s="1431"/>
      <c r="I21" s="154"/>
      <c r="J21" s="1431">
        <v>2231.4</v>
      </c>
      <c r="K21" s="1431"/>
      <c r="L21" s="1431"/>
      <c r="M21" s="154"/>
      <c r="N21" s="1431">
        <v>2275.5</v>
      </c>
      <c r="O21" s="1431"/>
      <c r="P21" s="1431"/>
      <c r="Q21" s="154"/>
      <c r="R21" s="1431">
        <v>2285.6999999999998</v>
      </c>
      <c r="S21" s="1431"/>
      <c r="T21" s="1431"/>
      <c r="U21" s="154"/>
      <c r="V21" s="1432">
        <v>2263.1999999999998</v>
      </c>
      <c r="W21" s="1432"/>
      <c r="X21" s="1432"/>
      <c r="Y21" s="224"/>
      <c r="Z21" s="215"/>
    </row>
    <row r="22" spans="1:28" s="1275" customFormat="1" ht="19.5" customHeight="1">
      <c r="A22" s="1272"/>
      <c r="B22" s="1322"/>
      <c r="C22" s="1420" t="s">
        <v>690</v>
      </c>
      <c r="D22" s="1420"/>
      <c r="E22" s="1332"/>
      <c r="F22" s="1433">
        <v>60.9</v>
      </c>
      <c r="G22" s="1433"/>
      <c r="H22" s="1433"/>
      <c r="I22" s="1333"/>
      <c r="J22" s="1433">
        <v>60.8</v>
      </c>
      <c r="K22" s="1433"/>
      <c r="L22" s="1433"/>
      <c r="M22" s="1333"/>
      <c r="N22" s="1433">
        <v>61.2</v>
      </c>
      <c r="O22" s="1433"/>
      <c r="P22" s="1433"/>
      <c r="Q22" s="1333"/>
      <c r="R22" s="1433">
        <v>61.3</v>
      </c>
      <c r="S22" s="1433"/>
      <c r="T22" s="1433"/>
      <c r="U22" s="1333"/>
      <c r="V22" s="1434">
        <v>60.5</v>
      </c>
      <c r="W22" s="1434"/>
      <c r="X22" s="1434"/>
      <c r="Y22" s="1274"/>
      <c r="Z22" s="1272"/>
    </row>
    <row r="23" spans="1:28" ht="14.25" customHeight="1">
      <c r="A23" s="215"/>
      <c r="B23" s="943"/>
      <c r="C23" s="156" t="s">
        <v>81</v>
      </c>
      <c r="D23" s="218"/>
      <c r="E23" s="217"/>
      <c r="F23" s="1431">
        <v>67.400000000000006</v>
      </c>
      <c r="G23" s="1431"/>
      <c r="H23" s="1431"/>
      <c r="I23" s="153"/>
      <c r="J23" s="1431">
        <v>66.900000000000006</v>
      </c>
      <c r="K23" s="1431"/>
      <c r="L23" s="1431"/>
      <c r="M23" s="153"/>
      <c r="N23" s="1431">
        <v>67.400000000000006</v>
      </c>
      <c r="O23" s="1431"/>
      <c r="P23" s="1431"/>
      <c r="Q23" s="153"/>
      <c r="R23" s="1431">
        <v>67.7</v>
      </c>
      <c r="S23" s="1431"/>
      <c r="T23" s="1431"/>
      <c r="U23" s="153"/>
      <c r="V23" s="1432">
        <v>66.599999999999994</v>
      </c>
      <c r="W23" s="1432"/>
      <c r="X23" s="1432"/>
      <c r="Y23" s="224"/>
      <c r="Z23" s="215"/>
    </row>
    <row r="24" spans="1:28" ht="14.25" customHeight="1">
      <c r="A24" s="215"/>
      <c r="B24" s="943"/>
      <c r="C24" s="156" t="s">
        <v>80</v>
      </c>
      <c r="D24" s="218"/>
      <c r="E24" s="217"/>
      <c r="F24" s="1431">
        <v>54.8</v>
      </c>
      <c r="G24" s="1431"/>
      <c r="H24" s="1431"/>
      <c r="I24" s="153"/>
      <c r="J24" s="1431">
        <v>55.2</v>
      </c>
      <c r="K24" s="1431"/>
      <c r="L24" s="1431"/>
      <c r="M24" s="153"/>
      <c r="N24" s="1431">
        <v>55.5</v>
      </c>
      <c r="O24" s="1431"/>
      <c r="P24" s="1431"/>
      <c r="Q24" s="153"/>
      <c r="R24" s="1431">
        <v>55.5</v>
      </c>
      <c r="S24" s="1431"/>
      <c r="T24" s="1431"/>
      <c r="U24" s="153"/>
      <c r="V24" s="1432">
        <v>55</v>
      </c>
      <c r="W24" s="1432"/>
      <c r="X24" s="1432"/>
      <c r="Y24" s="224"/>
      <c r="Z24" s="215"/>
    </row>
    <row r="25" spans="1:28" ht="19.5" customHeight="1">
      <c r="A25" s="215"/>
      <c r="B25" s="943"/>
      <c r="C25" s="156" t="s">
        <v>229</v>
      </c>
      <c r="D25" s="218"/>
      <c r="E25" s="217"/>
      <c r="F25" s="1431">
        <v>73.7</v>
      </c>
      <c r="G25" s="1431"/>
      <c r="H25" s="1431"/>
      <c r="I25" s="153"/>
      <c r="J25" s="1431">
        <v>73.8</v>
      </c>
      <c r="K25" s="1431"/>
      <c r="L25" s="1431"/>
      <c r="M25" s="153"/>
      <c r="N25" s="1431">
        <v>74.099999999999994</v>
      </c>
      <c r="O25" s="1431"/>
      <c r="P25" s="1431"/>
      <c r="Q25" s="153"/>
      <c r="R25" s="1431">
        <v>74.3</v>
      </c>
      <c r="S25" s="1431"/>
      <c r="T25" s="1431"/>
      <c r="U25" s="153"/>
      <c r="V25" s="1432">
        <v>73.599999999999994</v>
      </c>
      <c r="W25" s="1432"/>
      <c r="X25" s="1432"/>
      <c r="Y25" s="224"/>
      <c r="Z25" s="215"/>
    </row>
    <row r="26" spans="1:28" ht="14.25" customHeight="1">
      <c r="A26" s="215"/>
      <c r="B26" s="943"/>
      <c r="C26" s="156" t="s">
        <v>212</v>
      </c>
      <c r="D26" s="218"/>
      <c r="E26" s="217"/>
      <c r="F26" s="1431">
        <v>38.9</v>
      </c>
      <c r="G26" s="1431"/>
      <c r="H26" s="1431"/>
      <c r="I26" s="153"/>
      <c r="J26" s="1431">
        <v>37.5</v>
      </c>
      <c r="K26" s="1431"/>
      <c r="L26" s="1431"/>
      <c r="M26" s="153"/>
      <c r="N26" s="1431">
        <v>37.200000000000003</v>
      </c>
      <c r="O26" s="1431"/>
      <c r="P26" s="1431"/>
      <c r="Q26" s="153"/>
      <c r="R26" s="1431">
        <v>39.9</v>
      </c>
      <c r="S26" s="1431"/>
      <c r="T26" s="1431"/>
      <c r="U26" s="153"/>
      <c r="V26" s="1432">
        <v>36.799999999999997</v>
      </c>
      <c r="W26" s="1432"/>
      <c r="X26" s="1432"/>
      <c r="Y26" s="224"/>
      <c r="Z26" s="215"/>
    </row>
    <row r="27" spans="1:28" ht="14.25" customHeight="1">
      <c r="A27" s="215"/>
      <c r="B27" s="943"/>
      <c r="C27" s="156" t="s">
        <v>213</v>
      </c>
      <c r="D27" s="217"/>
      <c r="E27" s="217"/>
      <c r="F27" s="1429">
        <v>90.4</v>
      </c>
      <c r="G27" s="1429"/>
      <c r="H27" s="1429"/>
      <c r="I27" s="153"/>
      <c r="J27" s="1429">
        <v>90.8</v>
      </c>
      <c r="K27" s="1429"/>
      <c r="L27" s="1429"/>
      <c r="M27" s="153"/>
      <c r="N27" s="1429">
        <v>90.9</v>
      </c>
      <c r="O27" s="1429"/>
      <c r="P27" s="1429"/>
      <c r="Q27" s="153"/>
      <c r="R27" s="1429">
        <v>90.3</v>
      </c>
      <c r="S27" s="1429"/>
      <c r="T27" s="1429"/>
      <c r="U27" s="153"/>
      <c r="V27" s="1430">
        <v>90.2</v>
      </c>
      <c r="W27" s="1430"/>
      <c r="X27" s="1430"/>
      <c r="Y27" s="224"/>
      <c r="Z27" s="215"/>
    </row>
    <row r="28" spans="1:28" ht="14.25" customHeight="1">
      <c r="A28" s="215"/>
      <c r="B28" s="943"/>
      <c r="C28" s="156" t="s">
        <v>214</v>
      </c>
      <c r="D28" s="217"/>
      <c r="E28" s="217"/>
      <c r="F28" s="1429">
        <v>46.6</v>
      </c>
      <c r="G28" s="1429"/>
      <c r="H28" s="1429"/>
      <c r="I28" s="153"/>
      <c r="J28" s="1429">
        <v>46.8</v>
      </c>
      <c r="K28" s="1429"/>
      <c r="L28" s="1429"/>
      <c r="M28" s="153"/>
      <c r="N28" s="1429">
        <v>47.6</v>
      </c>
      <c r="O28" s="1429"/>
      <c r="P28" s="1429"/>
      <c r="Q28" s="153"/>
      <c r="R28" s="1429">
        <v>47.7</v>
      </c>
      <c r="S28" s="1429"/>
      <c r="T28" s="1429"/>
      <c r="U28" s="153"/>
      <c r="V28" s="1430">
        <v>47.1</v>
      </c>
      <c r="W28" s="1430"/>
      <c r="X28" s="1430"/>
      <c r="Y28" s="224"/>
      <c r="Z28" s="215"/>
    </row>
    <row r="29" spans="1:28" ht="13.5" customHeight="1">
      <c r="A29" s="215"/>
      <c r="B29" s="943"/>
      <c r="C29" s="155" t="s">
        <v>232</v>
      </c>
      <c r="D29" s="217"/>
      <c r="E29" s="153"/>
      <c r="F29" s="153"/>
      <c r="G29" s="153"/>
      <c r="H29" s="153"/>
      <c r="I29" s="1276"/>
      <c r="J29" s="153"/>
      <c r="K29" s="153"/>
      <c r="L29" s="153"/>
      <c r="M29" s="153"/>
      <c r="N29" s="153"/>
      <c r="O29" s="153"/>
      <c r="P29" s="153"/>
      <c r="Q29" s="153"/>
      <c r="R29" s="153"/>
      <c r="S29" s="153"/>
      <c r="T29" s="153"/>
      <c r="U29" s="153"/>
      <c r="V29" s="153"/>
      <c r="W29" s="153"/>
      <c r="X29" s="153"/>
      <c r="Y29" s="224"/>
      <c r="Z29" s="215"/>
    </row>
    <row r="30" spans="1:28" ht="24.75" customHeight="1" thickBot="1">
      <c r="A30" s="215"/>
      <c r="B30" s="943"/>
      <c r="C30" s="1277"/>
      <c r="D30" s="224"/>
      <c r="E30" s="224"/>
      <c r="F30" s="224"/>
      <c r="G30" s="224"/>
      <c r="H30" s="224"/>
      <c r="I30" s="224"/>
      <c r="J30" s="224"/>
      <c r="K30" s="224"/>
      <c r="L30" s="224"/>
      <c r="M30" s="224"/>
      <c r="N30" s="224"/>
      <c r="O30" s="224"/>
      <c r="P30" s="224"/>
      <c r="Q30" s="224"/>
      <c r="R30" s="224"/>
      <c r="S30" s="224"/>
      <c r="T30" s="224"/>
      <c r="U30" s="224"/>
      <c r="V30" s="1423"/>
      <c r="W30" s="1423"/>
      <c r="X30" s="1423"/>
      <c r="Y30" s="224"/>
      <c r="Z30" s="215"/>
      <c r="AA30" s="457"/>
      <c r="AB30" s="457"/>
    </row>
    <row r="31" spans="1:28" s="221" customFormat="1" ht="13.5" customHeight="1" thickBot="1">
      <c r="A31" s="219"/>
      <c r="B31" s="944"/>
      <c r="C31" s="1417" t="s">
        <v>679</v>
      </c>
      <c r="D31" s="1418"/>
      <c r="E31" s="1418"/>
      <c r="F31" s="1418"/>
      <c r="G31" s="1418"/>
      <c r="H31" s="1418"/>
      <c r="I31" s="1418"/>
      <c r="J31" s="1418"/>
      <c r="K31" s="1418"/>
      <c r="L31" s="1418"/>
      <c r="M31" s="1418"/>
      <c r="N31" s="1418"/>
      <c r="O31" s="1418"/>
      <c r="P31" s="1418"/>
      <c r="Q31" s="1418"/>
      <c r="R31" s="1418"/>
      <c r="S31" s="1418"/>
      <c r="T31" s="1418"/>
      <c r="U31" s="1418"/>
      <c r="V31" s="1418"/>
      <c r="W31" s="1418"/>
      <c r="X31" s="1419"/>
      <c r="Y31" s="224"/>
      <c r="Z31" s="219"/>
      <c r="AA31" s="457"/>
      <c r="AB31" s="457"/>
    </row>
    <row r="32" spans="1:28" ht="6" customHeight="1">
      <c r="A32" s="215"/>
      <c r="B32" s="943"/>
      <c r="C32" s="1424" t="s">
        <v>215</v>
      </c>
      <c r="D32" s="1424"/>
      <c r="E32" s="226"/>
      <c r="F32" s="263"/>
      <c r="G32" s="263"/>
      <c r="H32" s="263"/>
      <c r="I32" s="263"/>
      <c r="J32" s="263"/>
      <c r="K32" s="263"/>
      <c r="L32" s="263"/>
      <c r="M32" s="263"/>
      <c r="N32" s="263"/>
      <c r="O32" s="263"/>
      <c r="P32" s="263"/>
      <c r="Q32" s="233"/>
      <c r="R32" s="215"/>
      <c r="S32" s="233"/>
      <c r="T32" s="233"/>
      <c r="U32" s="233"/>
      <c r="V32" s="233"/>
      <c r="W32" s="233"/>
      <c r="X32" s="233"/>
      <c r="Y32" s="224"/>
      <c r="Z32" s="215"/>
    </row>
    <row r="33" spans="1:26" ht="13.5" customHeight="1">
      <c r="A33" s="215"/>
      <c r="B33" s="943"/>
      <c r="C33" s="1424"/>
      <c r="D33" s="1424"/>
      <c r="E33" s="223"/>
      <c r="F33" s="1425">
        <v>2011</v>
      </c>
      <c r="G33" s="1425"/>
      <c r="H33" s="1425"/>
      <c r="I33" s="1269"/>
      <c r="J33" s="1426">
        <v>2012</v>
      </c>
      <c r="K33" s="1426"/>
      <c r="L33" s="1426"/>
      <c r="M33" s="1426"/>
      <c r="N33" s="1426"/>
      <c r="O33" s="1426"/>
      <c r="P33" s="1426"/>
      <c r="Q33" s="1426"/>
      <c r="R33" s="1426"/>
      <c r="S33" s="1426"/>
      <c r="T33" s="1426"/>
      <c r="U33" s="1426"/>
      <c r="V33" s="1426"/>
      <c r="W33" s="1426"/>
      <c r="X33" s="1426"/>
      <c r="Y33" s="1278"/>
      <c r="Z33" s="215"/>
    </row>
    <row r="34" spans="1:26" ht="12.75" customHeight="1">
      <c r="A34" s="215"/>
      <c r="B34" s="943"/>
      <c r="C34" s="223"/>
      <c r="D34" s="223"/>
      <c r="E34" s="223"/>
      <c r="F34" s="1427" t="str">
        <f>+F7</f>
        <v>4.º trimestre</v>
      </c>
      <c r="G34" s="1427"/>
      <c r="H34" s="1427"/>
      <c r="I34" s="154"/>
      <c r="J34" s="1428" t="str">
        <f>+J7</f>
        <v>1.º trimestre</v>
      </c>
      <c r="K34" s="1428"/>
      <c r="L34" s="1428"/>
      <c r="M34" s="530"/>
      <c r="N34" s="1428" t="str">
        <f>+N7</f>
        <v>2.º trimestre</v>
      </c>
      <c r="O34" s="1428"/>
      <c r="P34" s="1428"/>
      <c r="Q34" s="530"/>
      <c r="R34" s="1428" t="str">
        <f>+R7</f>
        <v>3.º trimestre</v>
      </c>
      <c r="S34" s="1428"/>
      <c r="T34" s="1428"/>
      <c r="U34" s="530"/>
      <c r="V34" s="1428" t="str">
        <f>+V7</f>
        <v>4.º trimestre</v>
      </c>
      <c r="W34" s="1428"/>
      <c r="X34" s="1428"/>
      <c r="Y34" s="1278"/>
      <c r="Z34" s="215"/>
    </row>
    <row r="35" spans="1:26" ht="12.75" customHeight="1">
      <c r="A35" s="215"/>
      <c r="B35" s="943"/>
      <c r="C35" s="223"/>
      <c r="D35" s="223"/>
      <c r="E35" s="223"/>
      <c r="F35" s="381" t="s">
        <v>216</v>
      </c>
      <c r="G35" s="1279"/>
      <c r="H35" s="381" t="s">
        <v>137</v>
      </c>
      <c r="I35" s="530"/>
      <c r="J35" s="1218" t="s">
        <v>216</v>
      </c>
      <c r="K35" s="1279"/>
      <c r="L35" s="381" t="s">
        <v>137</v>
      </c>
      <c r="M35" s="670"/>
      <c r="N35" s="381" t="s">
        <v>216</v>
      </c>
      <c r="O35" s="1279"/>
      <c r="P35" s="381" t="s">
        <v>137</v>
      </c>
      <c r="Q35" s="1280"/>
      <c r="R35" s="1218" t="s">
        <v>216</v>
      </c>
      <c r="S35" s="1279"/>
      <c r="T35" s="1218" t="s">
        <v>137</v>
      </c>
      <c r="U35" s="153"/>
      <c r="V35" s="1218" t="s">
        <v>216</v>
      </c>
      <c r="W35" s="1279"/>
      <c r="X35" s="1218" t="s">
        <v>137</v>
      </c>
      <c r="Y35" s="1278"/>
      <c r="Z35" s="215"/>
    </row>
    <row r="36" spans="1:26" ht="18" customHeight="1">
      <c r="A36" s="215"/>
      <c r="B36" s="943"/>
      <c r="C36" s="1420" t="s">
        <v>2</v>
      </c>
      <c r="D36" s="1420"/>
      <c r="E36" s="1327"/>
      <c r="F36" s="1328">
        <v>9039.7000000000007</v>
      </c>
      <c r="G36" s="1329"/>
      <c r="H36" s="1328">
        <f>+F36/F$36*100</f>
        <v>100</v>
      </c>
      <c r="I36" s="1329"/>
      <c r="J36" s="1328">
        <v>9045.5</v>
      </c>
      <c r="K36" s="1329"/>
      <c r="L36" s="1328">
        <f>+J36/J$36*100</f>
        <v>100</v>
      </c>
      <c r="M36" s="1330"/>
      <c r="N36" s="1328">
        <v>9013.9</v>
      </c>
      <c r="O36" s="1329"/>
      <c r="P36" s="1328">
        <f>+N36/N$36*100</f>
        <v>100</v>
      </c>
      <c r="Q36" s="1330"/>
      <c r="R36" s="1328">
        <v>9011.1</v>
      </c>
      <c r="S36" s="1329"/>
      <c r="T36" s="1328">
        <f>+R36/R$36*100</f>
        <v>100</v>
      </c>
      <c r="U36" s="1330"/>
      <c r="V36" s="1331">
        <v>9010.1</v>
      </c>
      <c r="W36" s="1329"/>
      <c r="X36" s="1328">
        <f>+V36/V$36*100</f>
        <v>100</v>
      </c>
      <c r="Y36" s="1278"/>
      <c r="Z36" s="215"/>
    </row>
    <row r="37" spans="1:26" ht="13.5" customHeight="1">
      <c r="A37" s="215"/>
      <c r="B37" s="943"/>
      <c r="C37" s="380"/>
      <c r="D37" s="318" t="s">
        <v>81</v>
      </c>
      <c r="E37" s="1281"/>
      <c r="F37" s="1283">
        <v>4327.6000000000004</v>
      </c>
      <c r="G37" s="1284"/>
      <c r="H37" s="1283">
        <f>+F37/F36*100</f>
        <v>47.9</v>
      </c>
      <c r="I37" s="1284"/>
      <c r="J37" s="1283">
        <v>4330.2</v>
      </c>
      <c r="K37" s="1284"/>
      <c r="L37" s="1283">
        <f>+J37/J36*100</f>
        <v>47.9</v>
      </c>
      <c r="M37" s="1285"/>
      <c r="N37" s="1283">
        <v>4316.2</v>
      </c>
      <c r="O37" s="1284"/>
      <c r="P37" s="1283">
        <f>+N37/N36*100</f>
        <v>47.9</v>
      </c>
      <c r="Q37" s="1285"/>
      <c r="R37" s="1283">
        <v>4314.8</v>
      </c>
      <c r="S37" s="1284"/>
      <c r="T37" s="1283">
        <f>+R37/R36*100</f>
        <v>47.9</v>
      </c>
      <c r="U37" s="1285"/>
      <c r="V37" s="1286">
        <v>4314.3999999999996</v>
      </c>
      <c r="W37" s="1284"/>
      <c r="X37" s="1283">
        <f>+V37/V36*100</f>
        <v>47.9</v>
      </c>
      <c r="Y37" s="1278"/>
      <c r="Z37" s="215"/>
    </row>
    <row r="38" spans="1:26" ht="13.5" customHeight="1">
      <c r="A38" s="215"/>
      <c r="B38" s="943"/>
      <c r="C38" s="318"/>
      <c r="D38" s="318" t="s">
        <v>80</v>
      </c>
      <c r="E38" s="1287"/>
      <c r="F38" s="1283">
        <v>4712.1000000000004</v>
      </c>
      <c r="G38" s="1284"/>
      <c r="H38" s="1283">
        <f>+F38/F36*100</f>
        <v>52.1</v>
      </c>
      <c r="I38" s="1284"/>
      <c r="J38" s="1283">
        <v>4715.3999999999996</v>
      </c>
      <c r="K38" s="1284"/>
      <c r="L38" s="1283">
        <f>+J38/J36*100</f>
        <v>52.1</v>
      </c>
      <c r="M38" s="1283"/>
      <c r="N38" s="1283">
        <v>4697.8</v>
      </c>
      <c r="O38" s="1284"/>
      <c r="P38" s="1283">
        <f>+N38/N36*100</f>
        <v>52.1</v>
      </c>
      <c r="Q38" s="1283"/>
      <c r="R38" s="1283">
        <v>4696.3</v>
      </c>
      <c r="S38" s="1284"/>
      <c r="T38" s="1283">
        <f>+R38/R36*100</f>
        <v>52.1</v>
      </c>
      <c r="U38" s="1283"/>
      <c r="V38" s="1286">
        <v>4695.7</v>
      </c>
      <c r="W38" s="1284"/>
      <c r="X38" s="1283">
        <f>+V38/V36*100</f>
        <v>52.1</v>
      </c>
      <c r="Y38" s="1278"/>
      <c r="Z38" s="215"/>
    </row>
    <row r="39" spans="1:26" s="1294" customFormat="1" ht="19.5" customHeight="1">
      <c r="A39" s="1288"/>
      <c r="B39" s="1323"/>
      <c r="C39" s="669" t="s">
        <v>680</v>
      </c>
      <c r="D39" s="318"/>
      <c r="E39" s="122"/>
      <c r="F39" s="1289">
        <v>938.9</v>
      </c>
      <c r="G39" s="1290"/>
      <c r="H39" s="1291">
        <f>+F39/F$36*100</f>
        <v>10.4</v>
      </c>
      <c r="I39" s="1290"/>
      <c r="J39" s="1291">
        <v>920.1</v>
      </c>
      <c r="K39" s="1290"/>
      <c r="L39" s="1291">
        <f>+J39/J$36*100</f>
        <v>10.199999999999999</v>
      </c>
      <c r="M39" s="1292"/>
      <c r="N39" s="1291">
        <v>890.4</v>
      </c>
      <c r="O39" s="1290"/>
      <c r="P39" s="1291">
        <f>+N39/N$36*100</f>
        <v>9.9</v>
      </c>
      <c r="Q39" s="1292"/>
      <c r="R39" s="1291">
        <v>883.9</v>
      </c>
      <c r="S39" s="1290"/>
      <c r="T39" s="1291">
        <f>+R39/R$36*100</f>
        <v>9.8000000000000007</v>
      </c>
      <c r="U39" s="1292"/>
      <c r="V39" s="1293">
        <v>889.1</v>
      </c>
      <c r="W39" s="1290"/>
      <c r="X39" s="1291">
        <f>+V39/V$36*100</f>
        <v>9.9</v>
      </c>
      <c r="Y39" s="1278"/>
      <c r="Z39" s="1288"/>
    </row>
    <row r="40" spans="1:26" s="1032" customFormat="1" ht="13.5" customHeight="1">
      <c r="A40" s="1295"/>
      <c r="B40" s="1324"/>
      <c r="C40" s="148"/>
      <c r="D40" s="149" t="s">
        <v>81</v>
      </c>
      <c r="E40" s="1296"/>
      <c r="F40" s="1297">
        <v>288.8</v>
      </c>
      <c r="G40" s="229"/>
      <c r="H40" s="1298">
        <f>+F40/F39*100</f>
        <v>30.8</v>
      </c>
      <c r="I40" s="229"/>
      <c r="J40" s="1298">
        <v>290.5</v>
      </c>
      <c r="K40" s="229"/>
      <c r="L40" s="1298">
        <f>+J40/J39*100</f>
        <v>31.6</v>
      </c>
      <c r="M40" s="154"/>
      <c r="N40" s="1298">
        <v>268.10000000000002</v>
      </c>
      <c r="O40" s="229"/>
      <c r="P40" s="1298">
        <f>+N40/N39*100</f>
        <v>30.1</v>
      </c>
      <c r="Q40" s="154"/>
      <c r="R40" s="1298">
        <v>265.39999999999998</v>
      </c>
      <c r="S40" s="229"/>
      <c r="T40" s="1298">
        <f>+R40/R39*100</f>
        <v>30</v>
      </c>
      <c r="U40" s="154"/>
      <c r="V40" s="1299">
        <v>259.39999999999998</v>
      </c>
      <c r="W40" s="229"/>
      <c r="X40" s="1298">
        <f>+V40/V39*100</f>
        <v>29.2</v>
      </c>
      <c r="Y40" s="224"/>
      <c r="Z40" s="1295"/>
    </row>
    <row r="41" spans="1:26" s="1032" customFormat="1" ht="13.5" customHeight="1">
      <c r="A41" s="1295"/>
      <c r="B41" s="1324"/>
      <c r="C41" s="148"/>
      <c r="D41" s="149" t="s">
        <v>80</v>
      </c>
      <c r="E41" s="1296"/>
      <c r="F41" s="1297">
        <v>650</v>
      </c>
      <c r="G41" s="229"/>
      <c r="H41" s="1298">
        <f>+F41/F39*100</f>
        <v>69.2</v>
      </c>
      <c r="I41" s="229"/>
      <c r="J41" s="1298">
        <v>629.6</v>
      </c>
      <c r="K41" s="229"/>
      <c r="L41" s="1298">
        <f>+J41/J39*100</f>
        <v>68.400000000000006</v>
      </c>
      <c r="M41" s="154"/>
      <c r="N41" s="1298">
        <v>622.29999999999995</v>
      </c>
      <c r="O41" s="229"/>
      <c r="P41" s="1298">
        <f>+N41/N39*100</f>
        <v>69.900000000000006</v>
      </c>
      <c r="Q41" s="154"/>
      <c r="R41" s="1298">
        <v>618.5</v>
      </c>
      <c r="S41" s="229"/>
      <c r="T41" s="1298">
        <f>+R41/R39*100</f>
        <v>70</v>
      </c>
      <c r="U41" s="154"/>
      <c r="V41" s="1299">
        <v>629.70000000000005</v>
      </c>
      <c r="W41" s="229"/>
      <c r="X41" s="1298">
        <f>+V41/V39*100</f>
        <v>70.8</v>
      </c>
      <c r="Y41" s="224"/>
      <c r="Z41" s="1295"/>
    </row>
    <row r="42" spans="1:26" s="1294" customFormat="1" ht="19.5" customHeight="1">
      <c r="A42" s="1288"/>
      <c r="B42" s="1323"/>
      <c r="C42" s="669" t="s">
        <v>681</v>
      </c>
      <c r="D42" s="318"/>
      <c r="E42" s="122"/>
      <c r="F42" s="1289">
        <v>2290.1999999999998</v>
      </c>
      <c r="G42" s="1290"/>
      <c r="H42" s="1291">
        <f>+F42/F$36*100</f>
        <v>25.3</v>
      </c>
      <c r="I42" s="1290"/>
      <c r="J42" s="1291">
        <v>2281.6</v>
      </c>
      <c r="K42" s="1290"/>
      <c r="L42" s="1291">
        <f>+J42/J$36*100</f>
        <v>25.2</v>
      </c>
      <c r="M42" s="1270"/>
      <c r="N42" s="1291">
        <v>2266.4</v>
      </c>
      <c r="O42" s="1290"/>
      <c r="P42" s="1291">
        <f>+N42/N$36*100</f>
        <v>25.1</v>
      </c>
      <c r="Q42" s="1270"/>
      <c r="R42" s="1291">
        <v>2287.1999999999998</v>
      </c>
      <c r="S42" s="1290"/>
      <c r="T42" s="1291">
        <f>+R42/R$36*100</f>
        <v>25.4</v>
      </c>
      <c r="U42" s="1270"/>
      <c r="V42" s="1293">
        <v>2188.6999999999998</v>
      </c>
      <c r="W42" s="1290"/>
      <c r="X42" s="1291">
        <f>+V42/V$36*100</f>
        <v>24.3</v>
      </c>
      <c r="Y42" s="1278"/>
      <c r="Z42" s="1288"/>
    </row>
    <row r="43" spans="1:26" s="1032" customFormat="1" ht="13.5" customHeight="1">
      <c r="A43" s="1295"/>
      <c r="B43" s="1324"/>
      <c r="C43" s="148"/>
      <c r="D43" s="149" t="s">
        <v>81</v>
      </c>
      <c r="E43" s="1296"/>
      <c r="F43" s="1297">
        <v>1149.5999999999999</v>
      </c>
      <c r="G43" s="229"/>
      <c r="H43" s="1298">
        <f>+F43/F42*100</f>
        <v>50.2</v>
      </c>
      <c r="I43" s="229"/>
      <c r="J43" s="1298">
        <v>1139.3</v>
      </c>
      <c r="K43" s="229"/>
      <c r="L43" s="1298">
        <f>+J43/J42*100</f>
        <v>49.9</v>
      </c>
      <c r="M43" s="154"/>
      <c r="N43" s="1298">
        <v>1132.7</v>
      </c>
      <c r="O43" s="229"/>
      <c r="P43" s="1298">
        <f>+N43/N42*100</f>
        <v>50</v>
      </c>
      <c r="Q43" s="154"/>
      <c r="R43" s="1298">
        <v>1134</v>
      </c>
      <c r="S43" s="229"/>
      <c r="T43" s="1298">
        <f>+R43/R42*100</f>
        <v>49.6</v>
      </c>
      <c r="U43" s="154"/>
      <c r="V43" s="1299">
        <v>1088.3</v>
      </c>
      <c r="W43" s="229"/>
      <c r="X43" s="1298">
        <f>+V43/V42*100</f>
        <v>49.7</v>
      </c>
      <c r="Y43" s="224"/>
      <c r="Z43" s="1295"/>
    </row>
    <row r="44" spans="1:26" s="1032" customFormat="1" ht="13.5" customHeight="1">
      <c r="A44" s="1295"/>
      <c r="B44" s="1324"/>
      <c r="C44" s="148"/>
      <c r="D44" s="149" t="s">
        <v>80</v>
      </c>
      <c r="E44" s="1296"/>
      <c r="F44" s="1297">
        <v>1140.5999999999999</v>
      </c>
      <c r="G44" s="229"/>
      <c r="H44" s="1298">
        <f>+F44/F42*100</f>
        <v>49.8</v>
      </c>
      <c r="I44" s="229"/>
      <c r="J44" s="1298">
        <v>1142.2</v>
      </c>
      <c r="K44" s="229"/>
      <c r="L44" s="1298">
        <f>+J44/J42*100</f>
        <v>50.1</v>
      </c>
      <c r="M44" s="154"/>
      <c r="N44" s="1298">
        <v>1133.7</v>
      </c>
      <c r="O44" s="229"/>
      <c r="P44" s="1298">
        <f>+N44/N42*100</f>
        <v>50</v>
      </c>
      <c r="Q44" s="154"/>
      <c r="R44" s="1298">
        <v>1153.2</v>
      </c>
      <c r="S44" s="229"/>
      <c r="T44" s="1298">
        <f>+R44/R42*100</f>
        <v>50.4</v>
      </c>
      <c r="U44" s="154"/>
      <c r="V44" s="1299">
        <v>1100.4000000000001</v>
      </c>
      <c r="W44" s="229"/>
      <c r="X44" s="1298">
        <f>+V44/V42*100</f>
        <v>50.3</v>
      </c>
      <c r="Y44" s="224"/>
      <c r="Z44" s="1295"/>
    </row>
    <row r="45" spans="1:26" s="1294" customFormat="1" ht="19.5" customHeight="1">
      <c r="A45" s="1288"/>
      <c r="B45" s="1323"/>
      <c r="C45" s="669" t="s">
        <v>682</v>
      </c>
      <c r="D45" s="318"/>
      <c r="E45" s="122"/>
      <c r="F45" s="1289">
        <v>1139.9000000000001</v>
      </c>
      <c r="G45" s="1290"/>
      <c r="H45" s="1291">
        <f>+F45/F$36*100</f>
        <v>12.6</v>
      </c>
      <c r="I45" s="1290"/>
      <c r="J45" s="1291">
        <v>1172.5</v>
      </c>
      <c r="K45" s="1290"/>
      <c r="L45" s="1291">
        <f>+J45/J$36*100</f>
        <v>13</v>
      </c>
      <c r="M45" s="1292"/>
      <c r="N45" s="1291">
        <v>1154.0999999999999</v>
      </c>
      <c r="O45" s="1290"/>
      <c r="P45" s="1291">
        <f>+N45/N$36*100</f>
        <v>12.8</v>
      </c>
      <c r="Q45" s="1292"/>
      <c r="R45" s="1291">
        <v>1143.5</v>
      </c>
      <c r="S45" s="1290"/>
      <c r="T45" s="1291">
        <f>+R45/R$36*100</f>
        <v>12.7</v>
      </c>
      <c r="U45" s="1292"/>
      <c r="V45" s="1293">
        <v>1091.3</v>
      </c>
      <c r="W45" s="1290"/>
      <c r="X45" s="1291">
        <f>+V45/V$36*100</f>
        <v>12.1</v>
      </c>
      <c r="Y45" s="1278"/>
      <c r="Z45" s="1288"/>
    </row>
    <row r="46" spans="1:26" s="1032" customFormat="1" ht="13.5" customHeight="1">
      <c r="A46" s="1295"/>
      <c r="B46" s="1324"/>
      <c r="C46" s="148"/>
      <c r="D46" s="149" t="s">
        <v>81</v>
      </c>
      <c r="E46" s="1296"/>
      <c r="F46" s="1297">
        <v>636.6</v>
      </c>
      <c r="G46" s="229"/>
      <c r="H46" s="1298">
        <f>+F46/F45*100</f>
        <v>55.8</v>
      </c>
      <c r="I46" s="229"/>
      <c r="J46" s="1298">
        <v>665</v>
      </c>
      <c r="K46" s="229"/>
      <c r="L46" s="1298">
        <f>+J46/J45*100</f>
        <v>56.7</v>
      </c>
      <c r="M46" s="154"/>
      <c r="N46" s="1298">
        <v>666.9</v>
      </c>
      <c r="O46" s="229"/>
      <c r="P46" s="1298">
        <f>+N46/N45*100</f>
        <v>57.8</v>
      </c>
      <c r="Q46" s="154"/>
      <c r="R46" s="1298">
        <v>657.3</v>
      </c>
      <c r="S46" s="229"/>
      <c r="T46" s="1298">
        <f>+R46/R45*100</f>
        <v>57.5</v>
      </c>
      <c r="U46" s="154"/>
      <c r="V46" s="1299">
        <v>635.9</v>
      </c>
      <c r="W46" s="229"/>
      <c r="X46" s="1298">
        <f>+V46/V45*100</f>
        <v>58.3</v>
      </c>
      <c r="Y46" s="224"/>
      <c r="Z46" s="1295"/>
    </row>
    <row r="47" spans="1:26" s="1032" customFormat="1" ht="13.5" customHeight="1">
      <c r="A47" s="1295"/>
      <c r="B47" s="1324"/>
      <c r="C47" s="148"/>
      <c r="D47" s="149" t="s">
        <v>80</v>
      </c>
      <c r="E47" s="1296"/>
      <c r="F47" s="1297">
        <v>503.3</v>
      </c>
      <c r="G47" s="229"/>
      <c r="H47" s="1298">
        <f>+F47/F45*100</f>
        <v>44.2</v>
      </c>
      <c r="I47" s="229"/>
      <c r="J47" s="1298">
        <v>507.5</v>
      </c>
      <c r="K47" s="229"/>
      <c r="L47" s="1298">
        <f>+J47/J45*100</f>
        <v>43.3</v>
      </c>
      <c r="M47" s="154"/>
      <c r="N47" s="1298">
        <v>487.2</v>
      </c>
      <c r="O47" s="229"/>
      <c r="P47" s="1298">
        <f>+N47/N45*100</f>
        <v>42.2</v>
      </c>
      <c r="Q47" s="154"/>
      <c r="R47" s="1298">
        <v>486.3</v>
      </c>
      <c r="S47" s="229"/>
      <c r="T47" s="1298">
        <f>+R47/R45*100</f>
        <v>42.5</v>
      </c>
      <c r="U47" s="154"/>
      <c r="V47" s="1299">
        <v>455.4</v>
      </c>
      <c r="W47" s="229"/>
      <c r="X47" s="1298">
        <f>+V47/V45*100</f>
        <v>41.7</v>
      </c>
      <c r="Y47" s="224"/>
      <c r="Z47" s="1295"/>
    </row>
    <row r="48" spans="1:26" s="1294" customFormat="1" ht="19.5" customHeight="1">
      <c r="A48" s="1288"/>
      <c r="B48" s="1323"/>
      <c r="C48" s="669" t="s">
        <v>683</v>
      </c>
      <c r="D48" s="318"/>
      <c r="E48" s="122"/>
      <c r="F48" s="1289">
        <v>1887.1</v>
      </c>
      <c r="G48" s="1290"/>
      <c r="H48" s="1291">
        <f>+F48/F$36*100</f>
        <v>20.9</v>
      </c>
      <c r="I48" s="1290"/>
      <c r="J48" s="1291">
        <v>1862.7</v>
      </c>
      <c r="K48" s="1290"/>
      <c r="L48" s="1291">
        <f>+J48/J$36*100</f>
        <v>20.6</v>
      </c>
      <c r="M48" s="1273"/>
      <c r="N48" s="1291">
        <v>1843.7</v>
      </c>
      <c r="O48" s="1290"/>
      <c r="P48" s="1291">
        <f>+N48/N$36*100</f>
        <v>20.5</v>
      </c>
      <c r="Q48" s="1273"/>
      <c r="R48" s="1291">
        <v>1834.2</v>
      </c>
      <c r="S48" s="1290"/>
      <c r="T48" s="1291">
        <f>+R48/R$36*100</f>
        <v>20.399999999999999</v>
      </c>
      <c r="U48" s="1273"/>
      <c r="V48" s="1293">
        <v>1870.3</v>
      </c>
      <c r="W48" s="1290"/>
      <c r="X48" s="1291">
        <f>+V48/V$36*100</f>
        <v>20.8</v>
      </c>
      <c r="Y48" s="1278"/>
      <c r="Z48" s="1288"/>
    </row>
    <row r="49" spans="1:26" s="1032" customFormat="1" ht="13.5" customHeight="1">
      <c r="A49" s="1295"/>
      <c r="B49" s="1324"/>
      <c r="C49" s="148"/>
      <c r="D49" s="149" t="s">
        <v>81</v>
      </c>
      <c r="E49" s="1296"/>
      <c r="F49" s="1297">
        <v>988.3</v>
      </c>
      <c r="G49" s="229"/>
      <c r="H49" s="1298">
        <f>+F49/F48*100</f>
        <v>52.4</v>
      </c>
      <c r="I49" s="229"/>
      <c r="J49" s="1298">
        <v>965.2</v>
      </c>
      <c r="K49" s="229"/>
      <c r="L49" s="1298">
        <f>+J49/J48*100</f>
        <v>51.8</v>
      </c>
      <c r="M49" s="153"/>
      <c r="N49" s="1298">
        <v>955.9</v>
      </c>
      <c r="O49" s="229"/>
      <c r="P49" s="1298">
        <f>+N49/N48*100</f>
        <v>51.8</v>
      </c>
      <c r="Q49" s="153"/>
      <c r="R49" s="1298">
        <v>963.7</v>
      </c>
      <c r="S49" s="229"/>
      <c r="T49" s="1298">
        <f>+R49/R48*100</f>
        <v>52.5</v>
      </c>
      <c r="U49" s="153"/>
      <c r="V49" s="1299">
        <v>1004.6</v>
      </c>
      <c r="W49" s="229"/>
      <c r="X49" s="1298">
        <f>+V49/V48*100</f>
        <v>53.7</v>
      </c>
      <c r="Y49" s="224"/>
      <c r="Z49" s="1295"/>
    </row>
    <row r="50" spans="1:26" s="1032" customFormat="1" ht="13.5" customHeight="1">
      <c r="A50" s="1295"/>
      <c r="B50" s="1324"/>
      <c r="C50" s="148"/>
      <c r="D50" s="149" t="s">
        <v>80</v>
      </c>
      <c r="E50" s="1296"/>
      <c r="F50" s="1297">
        <v>898.8</v>
      </c>
      <c r="G50" s="229"/>
      <c r="H50" s="1298">
        <f>+F50/F48*100</f>
        <v>47.6</v>
      </c>
      <c r="I50" s="229"/>
      <c r="J50" s="1298">
        <v>897.6</v>
      </c>
      <c r="K50" s="229"/>
      <c r="L50" s="1298">
        <f>+J50/J48*100</f>
        <v>48.2</v>
      </c>
      <c r="M50" s="153"/>
      <c r="N50" s="1298">
        <v>887.8</v>
      </c>
      <c r="O50" s="229"/>
      <c r="P50" s="1298">
        <f>+N50/N48*100</f>
        <v>48.2</v>
      </c>
      <c r="Q50" s="153"/>
      <c r="R50" s="1298">
        <v>870.5</v>
      </c>
      <c r="S50" s="229"/>
      <c r="T50" s="1298">
        <f>+R50/R48*100</f>
        <v>47.5</v>
      </c>
      <c r="U50" s="153"/>
      <c r="V50" s="1299">
        <v>865.7</v>
      </c>
      <c r="W50" s="229"/>
      <c r="X50" s="1298">
        <f>+V50/V48*100</f>
        <v>46.3</v>
      </c>
      <c r="Y50" s="224"/>
      <c r="Z50" s="1295"/>
    </row>
    <row r="51" spans="1:26" s="1294" customFormat="1" ht="19.5" customHeight="1">
      <c r="A51" s="1288"/>
      <c r="B51" s="1323"/>
      <c r="C51" s="669" t="s">
        <v>684</v>
      </c>
      <c r="D51" s="318"/>
      <c r="E51" s="122"/>
      <c r="F51" s="1289">
        <v>1552.6</v>
      </c>
      <c r="G51" s="1290"/>
      <c r="H51" s="1291">
        <f>+F51/F$36*100</f>
        <v>17.2</v>
      </c>
      <c r="I51" s="1290"/>
      <c r="J51" s="1291">
        <v>1567.1</v>
      </c>
      <c r="K51" s="1290"/>
      <c r="L51" s="1291">
        <f>+J51/J$36*100</f>
        <v>17.3</v>
      </c>
      <c r="M51" s="1300"/>
      <c r="N51" s="1291">
        <v>1600.2</v>
      </c>
      <c r="O51" s="1290"/>
      <c r="P51" s="1291">
        <f>+N51/N$36*100</f>
        <v>17.8</v>
      </c>
      <c r="Q51" s="1300"/>
      <c r="R51" s="1291">
        <v>1575.5</v>
      </c>
      <c r="S51" s="1290"/>
      <c r="T51" s="1291">
        <f>+R51/R$36*100</f>
        <v>17.5</v>
      </c>
      <c r="U51" s="1300"/>
      <c r="V51" s="1291">
        <v>1624</v>
      </c>
      <c r="W51" s="1290"/>
      <c r="X51" s="1291">
        <f>+V51/V$36*100</f>
        <v>18</v>
      </c>
      <c r="Y51" s="1278"/>
      <c r="Z51" s="1288"/>
    </row>
    <row r="52" spans="1:26" s="1032" customFormat="1" ht="13.5" customHeight="1">
      <c r="A52" s="1295"/>
      <c r="B52" s="1324"/>
      <c r="C52" s="148"/>
      <c r="D52" s="149" t="s">
        <v>81</v>
      </c>
      <c r="E52" s="1296"/>
      <c r="F52" s="1297">
        <v>750.3</v>
      </c>
      <c r="G52" s="229"/>
      <c r="H52" s="1298">
        <f>+F52/F51*100</f>
        <v>48.3</v>
      </c>
      <c r="I52" s="229"/>
      <c r="J52" s="1298">
        <v>743.9</v>
      </c>
      <c r="K52" s="229"/>
      <c r="L52" s="1298">
        <f>+J52/J51*100</f>
        <v>47.5</v>
      </c>
      <c r="M52" s="153"/>
      <c r="N52" s="1298">
        <v>762.5</v>
      </c>
      <c r="O52" s="229"/>
      <c r="P52" s="1298">
        <f>+N52/N51*100</f>
        <v>47.7</v>
      </c>
      <c r="Q52" s="153"/>
      <c r="R52" s="1298">
        <v>752.5</v>
      </c>
      <c r="S52" s="229"/>
      <c r="T52" s="1298">
        <f>+R52/R51*100</f>
        <v>47.8</v>
      </c>
      <c r="U52" s="153"/>
      <c r="V52" s="1298">
        <v>776.6</v>
      </c>
      <c r="W52" s="229"/>
      <c r="X52" s="1298">
        <f>+V52/V51*100</f>
        <v>47.8</v>
      </c>
      <c r="Y52" s="224"/>
      <c r="Z52" s="1295"/>
    </row>
    <row r="53" spans="1:26" s="1032" customFormat="1" ht="13.5" customHeight="1">
      <c r="A53" s="1295"/>
      <c r="B53" s="1324"/>
      <c r="C53" s="148"/>
      <c r="D53" s="149" t="s">
        <v>80</v>
      </c>
      <c r="E53" s="1296"/>
      <c r="F53" s="1297">
        <v>802.2</v>
      </c>
      <c r="G53" s="229"/>
      <c r="H53" s="1298">
        <f>+F53/F51*100</f>
        <v>51.7</v>
      </c>
      <c r="I53" s="229"/>
      <c r="J53" s="1298">
        <v>823.2</v>
      </c>
      <c r="K53" s="229"/>
      <c r="L53" s="1298">
        <f>+J53/J51*100</f>
        <v>52.5</v>
      </c>
      <c r="M53" s="153"/>
      <c r="N53" s="1298">
        <v>837.6</v>
      </c>
      <c r="O53" s="229"/>
      <c r="P53" s="1298">
        <f>+N53/N51*100</f>
        <v>52.3</v>
      </c>
      <c r="Q53" s="153"/>
      <c r="R53" s="1298">
        <v>823</v>
      </c>
      <c r="S53" s="229"/>
      <c r="T53" s="1298">
        <f>+R53/R51*100</f>
        <v>52.2</v>
      </c>
      <c r="U53" s="153"/>
      <c r="V53" s="1298">
        <v>847.4</v>
      </c>
      <c r="W53" s="229"/>
      <c r="X53" s="1298">
        <f>+V53/V51*100</f>
        <v>52.2</v>
      </c>
      <c r="Y53" s="224"/>
      <c r="Z53" s="1295"/>
    </row>
    <row r="54" spans="1:26" s="1294" customFormat="1" ht="19.5" customHeight="1">
      <c r="A54" s="1288"/>
      <c r="B54" s="1323"/>
      <c r="C54" s="669" t="s">
        <v>685</v>
      </c>
      <c r="D54" s="318"/>
      <c r="E54" s="122"/>
      <c r="F54" s="1289">
        <v>1231.0999999999999</v>
      </c>
      <c r="G54" s="1290"/>
      <c r="H54" s="1291">
        <f>+F54/F$36*100</f>
        <v>13.6</v>
      </c>
      <c r="I54" s="1290"/>
      <c r="J54" s="1291">
        <v>1241.5999999999999</v>
      </c>
      <c r="K54" s="1290"/>
      <c r="L54" s="1291">
        <f>+J54/J$36*100</f>
        <v>13.7</v>
      </c>
      <c r="M54" s="1290"/>
      <c r="N54" s="1291">
        <v>1259.2</v>
      </c>
      <c r="O54" s="1290"/>
      <c r="P54" s="1291">
        <f>+N54/N$36*100</f>
        <v>14</v>
      </c>
      <c r="Q54" s="1290"/>
      <c r="R54" s="1291">
        <v>1286.8</v>
      </c>
      <c r="S54" s="1290"/>
      <c r="T54" s="1291">
        <f>+R54/R$36*100</f>
        <v>14.3</v>
      </c>
      <c r="U54" s="1290"/>
      <c r="V54" s="1293">
        <v>1346.7</v>
      </c>
      <c r="W54" s="1290"/>
      <c r="X54" s="1291">
        <f>+V54/V$36*100</f>
        <v>14.9</v>
      </c>
      <c r="Y54" s="1278"/>
      <c r="Z54" s="1288"/>
    </row>
    <row r="55" spans="1:26" s="1032" customFormat="1" ht="13.5" customHeight="1">
      <c r="A55" s="1295"/>
      <c r="B55" s="1324"/>
      <c r="C55" s="148"/>
      <c r="D55" s="149" t="s">
        <v>81</v>
      </c>
      <c r="E55" s="1296"/>
      <c r="F55" s="1297">
        <v>513.9</v>
      </c>
      <c r="G55" s="229"/>
      <c r="H55" s="1298">
        <f>+F55/F54*100</f>
        <v>41.7</v>
      </c>
      <c r="I55" s="1301"/>
      <c r="J55" s="1298">
        <v>526.29999999999995</v>
      </c>
      <c r="K55" s="229"/>
      <c r="L55" s="1298">
        <f>+J55/J54*100</f>
        <v>42.4</v>
      </c>
      <c r="M55" s="229"/>
      <c r="N55" s="1298">
        <v>530</v>
      </c>
      <c r="O55" s="229"/>
      <c r="P55" s="1298">
        <f>+N55/N54*100</f>
        <v>42.1</v>
      </c>
      <c r="Q55" s="229"/>
      <c r="R55" s="1298">
        <v>542</v>
      </c>
      <c r="S55" s="229"/>
      <c r="T55" s="1298">
        <f>+R55/R54*100</f>
        <v>42.1</v>
      </c>
      <c r="U55" s="229"/>
      <c r="V55" s="1299">
        <v>549.70000000000005</v>
      </c>
      <c r="W55" s="229"/>
      <c r="X55" s="1298">
        <f>+V55/V54*100</f>
        <v>40.799999999999997</v>
      </c>
      <c r="Y55" s="224"/>
      <c r="Z55" s="1295"/>
    </row>
    <row r="56" spans="1:26" s="1032" customFormat="1" ht="13.5" customHeight="1">
      <c r="A56" s="1295"/>
      <c r="B56" s="1324"/>
      <c r="C56" s="148"/>
      <c r="D56" s="149" t="s">
        <v>80</v>
      </c>
      <c r="E56" s="1296"/>
      <c r="F56" s="1297">
        <v>717.2</v>
      </c>
      <c r="G56" s="229"/>
      <c r="H56" s="1298">
        <f>+F56/F54*100</f>
        <v>58.3</v>
      </c>
      <c r="I56" s="229"/>
      <c r="J56" s="1298">
        <v>715.2</v>
      </c>
      <c r="K56" s="229"/>
      <c r="L56" s="1298">
        <f>+J56/J54*100</f>
        <v>57.6</v>
      </c>
      <c r="M56" s="229"/>
      <c r="N56" s="1298">
        <v>729.2</v>
      </c>
      <c r="O56" s="229"/>
      <c r="P56" s="1298">
        <f>+N56/N54*100</f>
        <v>57.9</v>
      </c>
      <c r="Q56" s="229"/>
      <c r="R56" s="1298">
        <v>744.8</v>
      </c>
      <c r="S56" s="229"/>
      <c r="T56" s="1298">
        <f>+R56/R54*100</f>
        <v>57.9</v>
      </c>
      <c r="U56" s="229"/>
      <c r="V56" s="1299">
        <v>797.1</v>
      </c>
      <c r="W56" s="229"/>
      <c r="X56" s="1298">
        <f>+V56/V54*100</f>
        <v>59.2</v>
      </c>
      <c r="Y56" s="224"/>
      <c r="Z56" s="1295"/>
    </row>
    <row r="57" spans="1:26" s="1294" customFormat="1" ht="2.25" customHeight="1">
      <c r="A57" s="1288"/>
      <c r="B57" s="1325"/>
      <c r="C57" s="1302"/>
      <c r="D57" s="1302"/>
      <c r="E57" s="1302"/>
      <c r="F57" s="1302"/>
      <c r="G57" s="1302"/>
      <c r="H57" s="1302"/>
      <c r="I57" s="1302"/>
      <c r="J57" s="1302"/>
      <c r="K57" s="1302"/>
      <c r="L57" s="1302"/>
      <c r="M57" s="1302"/>
      <c r="N57" s="1302"/>
      <c r="O57" s="1302"/>
      <c r="P57" s="1302"/>
      <c r="Q57" s="1302"/>
      <c r="R57" s="1302"/>
      <c r="S57" s="1302"/>
      <c r="T57" s="1302"/>
      <c r="U57" s="1302"/>
      <c r="V57" s="1302"/>
      <c r="W57" s="1302"/>
      <c r="X57" s="1302"/>
      <c r="Y57" s="1278"/>
      <c r="Z57" s="1288"/>
    </row>
    <row r="58" spans="1:26" ht="11.25" customHeight="1">
      <c r="A58" s="215"/>
      <c r="B58" s="1325"/>
      <c r="C58" s="258" t="s">
        <v>217</v>
      </c>
      <c r="D58" s="223"/>
      <c r="E58" s="122"/>
      <c r="G58" s="450"/>
      <c r="H58" s="886" t="s">
        <v>113</v>
      </c>
      <c r="I58" s="450"/>
      <c r="J58" s="450"/>
      <c r="K58" s="450"/>
      <c r="L58" s="450"/>
      <c r="M58" s="450"/>
      <c r="N58" s="1303"/>
      <c r="O58" s="450"/>
      <c r="P58" s="450"/>
      <c r="Q58" s="450"/>
      <c r="R58" s="450"/>
      <c r="S58" s="450"/>
      <c r="T58" s="450"/>
      <c r="U58" s="450"/>
      <c r="V58" s="450"/>
      <c r="W58" s="450"/>
      <c r="X58" s="450"/>
      <c r="Y58" s="224"/>
      <c r="Z58" s="215"/>
    </row>
    <row r="59" spans="1:26">
      <c r="A59" s="215"/>
      <c r="B59" s="1326">
        <v>6</v>
      </c>
      <c r="C59" s="1421" t="s">
        <v>568</v>
      </c>
      <c r="D59" s="1421"/>
      <c r="E59" s="1421"/>
      <c r="F59" s="218"/>
      <c r="G59" s="218"/>
      <c r="H59" s="218"/>
      <c r="I59" s="218"/>
      <c r="J59" s="218"/>
      <c r="K59" s="218"/>
      <c r="L59" s="218"/>
      <c r="M59" s="218"/>
      <c r="N59" s="218"/>
      <c r="O59" s="218"/>
      <c r="P59" s="218"/>
      <c r="Q59" s="218"/>
      <c r="R59" s="218"/>
      <c r="S59" s="218"/>
      <c r="T59" s="218"/>
      <c r="U59" s="218"/>
      <c r="V59" s="218"/>
      <c r="W59" s="218"/>
      <c r="X59" s="218"/>
      <c r="Y59" s="218"/>
      <c r="Z59" s="218"/>
    </row>
    <row r="60" spans="1:26">
      <c r="V60" s="1304"/>
      <c r="W60" s="1304"/>
      <c r="X60" s="1304"/>
    </row>
    <row r="61" spans="1:26">
      <c r="V61" s="1304"/>
      <c r="W61" s="1304"/>
      <c r="X61" s="1304"/>
    </row>
    <row r="62" spans="1:26">
      <c r="V62" s="1304"/>
      <c r="W62" s="1304"/>
      <c r="X62" s="1304"/>
    </row>
    <row r="63" spans="1:26">
      <c r="V63" s="1304"/>
      <c r="W63" s="1304"/>
      <c r="X63" s="1304"/>
    </row>
    <row r="64" spans="1:26">
      <c r="R64" s="1266"/>
      <c r="S64" s="1266"/>
      <c r="T64" s="1266"/>
      <c r="U64" s="1266"/>
      <c r="V64" s="1305"/>
      <c r="W64" s="1305"/>
      <c r="X64" s="1305"/>
      <c r="Y64" s="1266"/>
    </row>
    <row r="65" spans="18:25">
      <c r="R65" s="1266"/>
      <c r="S65" s="1266"/>
      <c r="T65" s="1266"/>
      <c r="U65" s="1266"/>
      <c r="V65" s="1305"/>
      <c r="W65" s="1305"/>
      <c r="X65" s="1305"/>
      <c r="Y65" s="1266"/>
    </row>
    <row r="66" spans="18:25">
      <c r="R66" s="1266"/>
      <c r="S66" s="1266"/>
      <c r="T66" s="1266"/>
      <c r="U66" s="1266"/>
      <c r="V66" s="1266"/>
      <c r="W66" s="1266"/>
      <c r="X66" s="1266"/>
      <c r="Y66" s="1266"/>
    </row>
    <row r="67" spans="18:25">
      <c r="R67" s="1266"/>
      <c r="S67" s="1266"/>
      <c r="T67" s="1266"/>
      <c r="U67" s="1266"/>
      <c r="V67" s="1266"/>
      <c r="W67" s="1266"/>
      <c r="X67" s="1266"/>
      <c r="Y67" s="1266"/>
    </row>
    <row r="68" spans="18:25">
      <c r="R68" s="1266"/>
      <c r="S68" s="1266"/>
      <c r="T68" s="1266"/>
      <c r="U68" s="1266"/>
      <c r="V68" s="1266"/>
      <c r="W68" s="1266"/>
      <c r="X68" s="1266"/>
      <c r="Y68" s="1266"/>
    </row>
    <row r="69" spans="18:25">
      <c r="R69" s="1266"/>
      <c r="S69" s="1266"/>
      <c r="T69" s="1266"/>
      <c r="U69" s="1266"/>
      <c r="V69" s="1266"/>
      <c r="W69" s="1266"/>
      <c r="X69" s="1266"/>
      <c r="Y69" s="1266"/>
    </row>
    <row r="70" spans="18:25" ht="8.25" customHeight="1">
      <c r="R70" s="1266"/>
      <c r="S70" s="1266"/>
      <c r="T70" s="1266"/>
      <c r="U70" s="1266"/>
      <c r="V70" s="1266"/>
      <c r="W70" s="1266"/>
      <c r="X70" s="1266"/>
      <c r="Y70" s="1266"/>
    </row>
    <row r="71" spans="18:25" ht="4.5" customHeight="1">
      <c r="R71" s="1266"/>
      <c r="S71" s="1266"/>
      <c r="T71" s="1266"/>
      <c r="U71" s="1266"/>
      <c r="V71" s="1266"/>
      <c r="W71" s="1266"/>
      <c r="X71" s="1266"/>
      <c r="Y71" s="1266"/>
    </row>
    <row r="72" spans="18:25" ht="9" customHeight="1">
      <c r="R72" s="1266"/>
      <c r="S72" s="1266"/>
      <c r="T72" s="1266"/>
      <c r="U72" s="1266"/>
      <c r="V72" s="1266"/>
      <c r="W72" s="1266"/>
      <c r="X72" s="1266"/>
      <c r="Y72" s="1306"/>
    </row>
    <row r="73" spans="18:25" ht="8.25" customHeight="1">
      <c r="R73" s="1266"/>
      <c r="S73" s="1266"/>
      <c r="T73" s="1266"/>
      <c r="U73" s="1266"/>
      <c r="V73" s="1422"/>
      <c r="W73" s="1422"/>
      <c r="X73" s="1422"/>
      <c r="Y73" s="1422"/>
    </row>
    <row r="74" spans="18:25" ht="9.75" customHeight="1">
      <c r="R74" s="1266"/>
      <c r="S74" s="1266"/>
      <c r="T74" s="1266"/>
      <c r="U74" s="1266"/>
      <c r="V74" s="1266"/>
      <c r="W74" s="1266"/>
      <c r="X74" s="1266"/>
      <c r="Y74" s="1266"/>
    </row>
    <row r="75" spans="18:25">
      <c r="R75" s="1266"/>
      <c r="S75" s="1266"/>
      <c r="T75" s="1266"/>
      <c r="U75" s="1266"/>
      <c r="V75" s="1266"/>
      <c r="W75" s="1266"/>
      <c r="X75" s="1266"/>
      <c r="Y75" s="1266"/>
    </row>
  </sheetData>
  <mergeCells count="126">
    <mergeCell ref="N1:X1"/>
    <mergeCell ref="V3:X3"/>
    <mergeCell ref="C5:D6"/>
    <mergeCell ref="J6:X6"/>
    <mergeCell ref="F7:H7"/>
    <mergeCell ref="J7:L7"/>
    <mergeCell ref="N7:P7"/>
    <mergeCell ref="R7:T7"/>
    <mergeCell ref="V7:X7"/>
    <mergeCell ref="C4:X4"/>
    <mergeCell ref="F10:H10"/>
    <mergeCell ref="J10:L10"/>
    <mergeCell ref="N10:P10"/>
    <mergeCell ref="R10:T10"/>
    <mergeCell ref="V10:X10"/>
    <mergeCell ref="C9:D9"/>
    <mergeCell ref="F9:H9"/>
    <mergeCell ref="J9:L9"/>
    <mergeCell ref="N9:P9"/>
    <mergeCell ref="R9:T9"/>
    <mergeCell ref="V9:X9"/>
    <mergeCell ref="V13:X13"/>
    <mergeCell ref="F14:H14"/>
    <mergeCell ref="J14:L14"/>
    <mergeCell ref="N14:P14"/>
    <mergeCell ref="R14:T14"/>
    <mergeCell ref="V14:X14"/>
    <mergeCell ref="F11:H11"/>
    <mergeCell ref="J11:L11"/>
    <mergeCell ref="N11:P11"/>
    <mergeCell ref="R11:T11"/>
    <mergeCell ref="V11:X11"/>
    <mergeCell ref="F12:H12"/>
    <mergeCell ref="J12:L12"/>
    <mergeCell ref="N12:P12"/>
    <mergeCell ref="R12:T12"/>
    <mergeCell ref="V12:X12"/>
    <mergeCell ref="C16:D16"/>
    <mergeCell ref="F16:H16"/>
    <mergeCell ref="J16:L16"/>
    <mergeCell ref="N16:P16"/>
    <mergeCell ref="R16:T16"/>
    <mergeCell ref="F13:H13"/>
    <mergeCell ref="J13:L13"/>
    <mergeCell ref="N13:P13"/>
    <mergeCell ref="R13:T13"/>
    <mergeCell ref="V16:X16"/>
    <mergeCell ref="F17:H17"/>
    <mergeCell ref="J17:L17"/>
    <mergeCell ref="N17:P17"/>
    <mergeCell ref="R17:T17"/>
    <mergeCell ref="V17:X17"/>
    <mergeCell ref="F15:H15"/>
    <mergeCell ref="J15:L15"/>
    <mergeCell ref="N15:P15"/>
    <mergeCell ref="R15:T15"/>
    <mergeCell ref="V15:X15"/>
    <mergeCell ref="F18:H18"/>
    <mergeCell ref="J18:L18"/>
    <mergeCell ref="N18:P18"/>
    <mergeCell ref="R18:T18"/>
    <mergeCell ref="V18:X18"/>
    <mergeCell ref="F19:H19"/>
    <mergeCell ref="J19:L19"/>
    <mergeCell ref="N19:P19"/>
    <mergeCell ref="R19:T19"/>
    <mergeCell ref="V19:X19"/>
    <mergeCell ref="C22:D22"/>
    <mergeCell ref="F22:H22"/>
    <mergeCell ref="J22:L22"/>
    <mergeCell ref="N22:P22"/>
    <mergeCell ref="R22:T22"/>
    <mergeCell ref="V22:X22"/>
    <mergeCell ref="F20:H20"/>
    <mergeCell ref="J20:L20"/>
    <mergeCell ref="N20:P20"/>
    <mergeCell ref="R20:T20"/>
    <mergeCell ref="V20:X20"/>
    <mergeCell ref="F21:H21"/>
    <mergeCell ref="J21:L21"/>
    <mergeCell ref="N21:P21"/>
    <mergeCell ref="R21:T21"/>
    <mergeCell ref="V21:X21"/>
    <mergeCell ref="F23:H23"/>
    <mergeCell ref="J23:L23"/>
    <mergeCell ref="N23:P23"/>
    <mergeCell ref="R23:T23"/>
    <mergeCell ref="V23:X23"/>
    <mergeCell ref="F24:H24"/>
    <mergeCell ref="J24:L24"/>
    <mergeCell ref="N24:P24"/>
    <mergeCell ref="R24:T24"/>
    <mergeCell ref="V24:X24"/>
    <mergeCell ref="F25:H25"/>
    <mergeCell ref="J25:L25"/>
    <mergeCell ref="N25:P25"/>
    <mergeCell ref="R25:T25"/>
    <mergeCell ref="V25:X25"/>
    <mergeCell ref="F26:H26"/>
    <mergeCell ref="J26:L26"/>
    <mergeCell ref="N26:P26"/>
    <mergeCell ref="R26:T26"/>
    <mergeCell ref="V26:X26"/>
    <mergeCell ref="F27:H27"/>
    <mergeCell ref="J27:L27"/>
    <mergeCell ref="N27:P27"/>
    <mergeCell ref="R27:T27"/>
    <mergeCell ref="V27:X27"/>
    <mergeCell ref="F28:H28"/>
    <mergeCell ref="J28:L28"/>
    <mergeCell ref="N28:P28"/>
    <mergeCell ref="R28:T28"/>
    <mergeCell ref="V28:X28"/>
    <mergeCell ref="C31:X31"/>
    <mergeCell ref="C36:D36"/>
    <mergeCell ref="C59:E59"/>
    <mergeCell ref="V73:Y73"/>
    <mergeCell ref="V30:X30"/>
    <mergeCell ref="C32:D33"/>
    <mergeCell ref="F33:H33"/>
    <mergeCell ref="J33:X33"/>
    <mergeCell ref="F34:H34"/>
    <mergeCell ref="J34:L34"/>
    <mergeCell ref="N34:P34"/>
    <mergeCell ref="R34:T34"/>
    <mergeCell ref="V34:X34"/>
  </mergeCells>
  <printOptions horizontalCentered="1"/>
  <pageMargins left="0" right="0" top="0.19685039370078741" bottom="0.1968503937007874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sheetPr>
    <tabColor theme="5"/>
  </sheetPr>
  <dimension ref="A1:AA81"/>
  <sheetViews>
    <sheetView workbookViewId="0"/>
  </sheetViews>
  <sheetFormatPr defaultRowHeight="12.75"/>
  <cols>
    <col min="1" max="1" width="1" style="216" customWidth="1"/>
    <col min="2" max="2" width="2.5703125" style="216" customWidth="1"/>
    <col min="3" max="3" width="1.140625" style="216" customWidth="1"/>
    <col min="4" max="4" width="30.28515625" style="216" customWidth="1"/>
    <col min="5" max="6" width="0.5703125" style="216" customWidth="1"/>
    <col min="7" max="7" width="7.28515625" style="216" customWidth="1"/>
    <col min="8" max="8" width="0.42578125" style="216" customWidth="1"/>
    <col min="9" max="9" width="4.85546875" style="216" customWidth="1"/>
    <col min="10" max="10" width="0.28515625" style="216" customWidth="1"/>
    <col min="11" max="11" width="7.28515625" style="216" customWidth="1"/>
    <col min="12" max="12" width="0.42578125" style="216" customWidth="1"/>
    <col min="13" max="13" width="4.85546875" style="216" customWidth="1"/>
    <col min="14" max="14" width="0.42578125" style="216" customWidth="1"/>
    <col min="15" max="15" width="7.28515625" style="216" customWidth="1"/>
    <col min="16" max="16" width="0.42578125" style="216" customWidth="1"/>
    <col min="17" max="17" width="4.85546875" style="216" customWidth="1"/>
    <col min="18" max="18" width="0.28515625" style="216" customWidth="1"/>
    <col min="19" max="19" width="7.28515625" style="216" customWidth="1"/>
    <col min="20" max="20" width="0.28515625" style="216" customWidth="1"/>
    <col min="21" max="21" width="4.85546875" style="216" customWidth="1"/>
    <col min="22" max="22" width="0.28515625" style="216" customWidth="1"/>
    <col min="23" max="23" width="7.28515625" style="216" customWidth="1"/>
    <col min="24" max="24" width="0.28515625" style="216" customWidth="1"/>
    <col min="25" max="25" width="4.85546875" style="216" customWidth="1"/>
    <col min="26" max="26" width="2.5703125" style="216" customWidth="1"/>
    <col min="27" max="27" width="1" style="216" customWidth="1"/>
    <col min="28" max="16384" width="9.140625" style="216"/>
  </cols>
  <sheetData>
    <row r="1" spans="1:27" s="138" customFormat="1" ht="13.5" customHeight="1">
      <c r="A1" s="4"/>
      <c r="B1" s="1439" t="s">
        <v>724</v>
      </c>
      <c r="C1" s="1439"/>
      <c r="D1" s="1439"/>
      <c r="E1" s="1439"/>
      <c r="F1" s="1439"/>
      <c r="G1" s="821"/>
      <c r="H1" s="821"/>
      <c r="I1" s="821"/>
      <c r="J1" s="821"/>
      <c r="K1" s="821"/>
      <c r="L1" s="821"/>
      <c r="M1" s="821"/>
      <c r="N1" s="821"/>
      <c r="O1" s="821"/>
      <c r="P1" s="821"/>
      <c r="Q1" s="821"/>
      <c r="R1" s="821"/>
      <c r="S1" s="821"/>
      <c r="T1" s="821"/>
      <c r="U1" s="821"/>
      <c r="V1" s="821"/>
      <c r="W1" s="828"/>
      <c r="X1" s="828"/>
      <c r="Y1" s="821"/>
      <c r="Z1" s="821"/>
      <c r="AA1" s="4"/>
    </row>
    <row r="2" spans="1:27" s="138" customFormat="1" ht="9.75" customHeight="1">
      <c r="A2" s="4"/>
      <c r="B2" s="1220"/>
      <c r="C2" s="838"/>
      <c r="D2" s="1220"/>
      <c r="E2" s="1220"/>
      <c r="F2" s="839"/>
      <c r="G2" s="839"/>
      <c r="H2" s="839"/>
      <c r="I2" s="839"/>
      <c r="J2" s="839"/>
      <c r="K2" s="839"/>
      <c r="L2" s="839"/>
      <c r="M2" s="839"/>
      <c r="N2" s="839"/>
      <c r="O2" s="840"/>
      <c r="P2" s="840"/>
      <c r="Q2" s="840"/>
      <c r="R2" s="840"/>
      <c r="S2" s="840"/>
      <c r="T2" s="840"/>
      <c r="U2" s="840"/>
      <c r="V2" s="840"/>
      <c r="W2" s="840"/>
      <c r="X2" s="840"/>
      <c r="Y2" s="840"/>
      <c r="Z2" s="841"/>
      <c r="AA2" s="4"/>
    </row>
    <row r="3" spans="1:27" s="138" customFormat="1" ht="9" customHeight="1" thickBot="1">
      <c r="A3" s="4"/>
      <c r="B3" s="8"/>
      <c r="C3" s="829"/>
      <c r="D3" s="8"/>
      <c r="E3" s="8"/>
      <c r="F3" s="8"/>
      <c r="G3" s="8"/>
      <c r="H3" s="8"/>
      <c r="I3" s="8"/>
      <c r="J3" s="8"/>
      <c r="K3" s="8"/>
      <c r="L3" s="8"/>
      <c r="M3" s="8"/>
      <c r="N3" s="8"/>
      <c r="O3" s="8"/>
      <c r="P3" s="8"/>
      <c r="Q3" s="8"/>
      <c r="R3" s="8"/>
      <c r="S3" s="8"/>
      <c r="T3" s="8"/>
      <c r="U3" s="8"/>
      <c r="V3" s="8"/>
      <c r="W3" s="1447" t="s">
        <v>82</v>
      </c>
      <c r="X3" s="1447"/>
      <c r="Y3" s="1447"/>
      <c r="Z3" s="824"/>
      <c r="AA3" s="4"/>
    </row>
    <row r="4" spans="1:27" s="12" customFormat="1" ht="13.5" customHeight="1" thickBot="1">
      <c r="A4" s="11"/>
      <c r="B4" s="20"/>
      <c r="C4" s="1440" t="s">
        <v>218</v>
      </c>
      <c r="D4" s="1441"/>
      <c r="E4" s="1441"/>
      <c r="F4" s="1441"/>
      <c r="G4" s="1441"/>
      <c r="H4" s="1441"/>
      <c r="I4" s="1441"/>
      <c r="J4" s="1441"/>
      <c r="K4" s="1441"/>
      <c r="L4" s="1441"/>
      <c r="M4" s="1441"/>
      <c r="N4" s="1441"/>
      <c r="O4" s="1441"/>
      <c r="P4" s="1441"/>
      <c r="Q4" s="1441"/>
      <c r="R4" s="1441"/>
      <c r="S4" s="1441"/>
      <c r="T4" s="1441"/>
      <c r="U4" s="1441"/>
      <c r="V4" s="1441"/>
      <c r="W4" s="1441"/>
      <c r="X4" s="1441"/>
      <c r="Y4" s="1442"/>
      <c r="Z4" s="824"/>
      <c r="AA4" s="11"/>
    </row>
    <row r="5" spans="1:27" s="138" customFormat="1" ht="3.75" customHeight="1">
      <c r="A5" s="4"/>
      <c r="B5" s="8"/>
      <c r="C5" s="1472" t="s">
        <v>211</v>
      </c>
      <c r="D5" s="1473"/>
      <c r="E5" s="1228"/>
      <c r="F5" s="390"/>
      <c r="G5" s="8"/>
      <c r="H5" s="1225"/>
      <c r="I5" s="1225"/>
      <c r="J5" s="1225"/>
      <c r="K5" s="1225"/>
      <c r="L5" s="1225"/>
      <c r="M5" s="1225"/>
      <c r="N5" s="1225"/>
      <c r="O5" s="1225"/>
      <c r="P5" s="1225"/>
      <c r="Q5" s="1225"/>
      <c r="R5" s="1225"/>
      <c r="S5" s="8"/>
      <c r="T5" s="1225"/>
      <c r="U5" s="1225"/>
      <c r="V5" s="1225"/>
      <c r="W5" s="1225"/>
      <c r="X5" s="1225"/>
      <c r="Y5" s="1225"/>
      <c r="Z5" s="824"/>
      <c r="AA5" s="4"/>
    </row>
    <row r="6" spans="1:27" s="138" customFormat="1" ht="12.75" customHeight="1">
      <c r="A6" s="4"/>
      <c r="B6" s="8"/>
      <c r="C6" s="1473"/>
      <c r="D6" s="1473"/>
      <c r="E6" s="1225">
        <v>2005</v>
      </c>
      <c r="F6" s="383">
        <v>2010</v>
      </c>
      <c r="G6" s="1474">
        <v>2011</v>
      </c>
      <c r="H6" s="1474"/>
      <c r="I6" s="1474"/>
      <c r="J6" s="383"/>
      <c r="K6" s="1475">
        <v>2012</v>
      </c>
      <c r="L6" s="1475"/>
      <c r="M6" s="1475"/>
      <c r="N6" s="1475"/>
      <c r="O6" s="1475"/>
      <c r="P6" s="1475"/>
      <c r="Q6" s="1475"/>
      <c r="R6" s="1475"/>
      <c r="S6" s="1475"/>
      <c r="T6" s="1475"/>
      <c r="U6" s="1475"/>
      <c r="V6" s="1475"/>
      <c r="W6" s="1475"/>
      <c r="X6" s="1475"/>
      <c r="Y6" s="1475"/>
      <c r="Z6" s="824"/>
      <c r="AA6" s="4"/>
    </row>
    <row r="7" spans="1:27" s="138" customFormat="1">
      <c r="A7" s="4"/>
      <c r="B7" s="8"/>
      <c r="C7" s="842"/>
      <c r="D7" s="842"/>
      <c r="E7" s="1222"/>
      <c r="F7" s="1209"/>
      <c r="G7" s="1476" t="s">
        <v>236</v>
      </c>
      <c r="H7" s="1476"/>
      <c r="I7" s="1476"/>
      <c r="J7" s="1225"/>
      <c r="K7" s="1477" t="s">
        <v>237</v>
      </c>
      <c r="L7" s="1477"/>
      <c r="M7" s="1477"/>
      <c r="N7" s="1225"/>
      <c r="O7" s="1477" t="s">
        <v>238</v>
      </c>
      <c r="P7" s="1477"/>
      <c r="Q7" s="1477"/>
      <c r="R7" s="384"/>
      <c r="S7" s="1477" t="s">
        <v>239</v>
      </c>
      <c r="T7" s="1477"/>
      <c r="U7" s="1477"/>
      <c r="V7" s="383"/>
      <c r="W7" s="1477" t="s">
        <v>236</v>
      </c>
      <c r="X7" s="1477"/>
      <c r="Y7" s="1477"/>
      <c r="Z7" s="843"/>
      <c r="AA7" s="4"/>
    </row>
    <row r="8" spans="1:27" s="138" customFormat="1" ht="3.75" customHeight="1">
      <c r="A8" s="4"/>
      <c r="B8" s="8"/>
      <c r="C8" s="1228"/>
      <c r="D8" s="1228"/>
      <c r="E8" s="1228"/>
      <c r="F8" s="391"/>
      <c r="G8" s="1470"/>
      <c r="H8" s="1470"/>
      <c r="I8" s="1470"/>
      <c r="J8" s="328"/>
      <c r="K8" s="1470"/>
      <c r="L8" s="1470"/>
      <c r="M8" s="1470"/>
      <c r="N8" s="1225"/>
      <c r="O8" s="1225"/>
      <c r="P8" s="1225"/>
      <c r="Q8" s="1225"/>
      <c r="R8" s="384"/>
      <c r="S8" s="1225"/>
      <c r="T8" s="1225"/>
      <c r="U8" s="1225"/>
      <c r="V8" s="383"/>
      <c r="W8" s="1225"/>
      <c r="X8" s="1225"/>
      <c r="Y8" s="1225"/>
      <c r="Z8" s="843"/>
      <c r="AA8" s="4"/>
    </row>
    <row r="9" spans="1:27" s="357" customFormat="1" ht="11.25" customHeight="1">
      <c r="A9" s="137"/>
      <c r="B9" s="392"/>
      <c r="C9" s="1471" t="s">
        <v>13</v>
      </c>
      <c r="D9" s="1471"/>
      <c r="E9" s="818"/>
      <c r="F9" s="820"/>
      <c r="G9" s="1468">
        <v>4735.3999999999996</v>
      </c>
      <c r="H9" s="1468"/>
      <c r="I9" s="1468"/>
      <c r="J9" s="830"/>
      <c r="K9" s="1468">
        <v>4662.5</v>
      </c>
      <c r="L9" s="1468"/>
      <c r="M9" s="1468"/>
      <c r="N9" s="831"/>
      <c r="O9" s="1468">
        <v>4688.2</v>
      </c>
      <c r="P9" s="1468"/>
      <c r="Q9" s="1468"/>
      <c r="R9" s="831"/>
      <c r="S9" s="1468">
        <v>4656.3</v>
      </c>
      <c r="T9" s="1468"/>
      <c r="U9" s="1468"/>
      <c r="V9" s="383"/>
      <c r="W9" s="1469">
        <v>4531.8</v>
      </c>
      <c r="X9" s="1469"/>
      <c r="Y9" s="1469"/>
      <c r="Z9" s="844"/>
      <c r="AA9" s="137"/>
    </row>
    <row r="10" spans="1:27" s="138" customFormat="1" ht="12" customHeight="1">
      <c r="A10" s="4"/>
      <c r="B10" s="34"/>
      <c r="C10" s="156" t="s">
        <v>81</v>
      </c>
      <c r="D10" s="22"/>
      <c r="E10" s="1228"/>
      <c r="F10" s="139"/>
      <c r="G10" s="1466">
        <v>2514.9</v>
      </c>
      <c r="H10" s="1466"/>
      <c r="I10" s="1466"/>
      <c r="J10" s="120"/>
      <c r="K10" s="1466">
        <v>2460.9</v>
      </c>
      <c r="L10" s="1466"/>
      <c r="M10" s="1466"/>
      <c r="N10" s="383"/>
      <c r="O10" s="1466">
        <v>2470.9</v>
      </c>
      <c r="P10" s="1466"/>
      <c r="Q10" s="1466"/>
      <c r="R10" s="383"/>
      <c r="S10" s="1466">
        <v>2451.5</v>
      </c>
      <c r="T10" s="1466"/>
      <c r="U10" s="1466"/>
      <c r="V10" s="383"/>
      <c r="W10" s="1467">
        <v>2391.1999999999998</v>
      </c>
      <c r="X10" s="1467"/>
      <c r="Y10" s="1467"/>
      <c r="Z10" s="843"/>
      <c r="AA10" s="4"/>
    </row>
    <row r="11" spans="1:27" s="138" customFormat="1" ht="12" customHeight="1">
      <c r="A11" s="4"/>
      <c r="B11" s="34"/>
      <c r="C11" s="156" t="s">
        <v>80</v>
      </c>
      <c r="D11" s="22"/>
      <c r="E11" s="1228"/>
      <c r="F11" s="139"/>
      <c r="G11" s="1466">
        <v>2220.5</v>
      </c>
      <c r="H11" s="1466"/>
      <c r="I11" s="1466"/>
      <c r="J11" s="120"/>
      <c r="K11" s="1466">
        <v>2201.6</v>
      </c>
      <c r="L11" s="1466"/>
      <c r="M11" s="1466"/>
      <c r="N11" s="383"/>
      <c r="O11" s="1466">
        <v>2217.3000000000002</v>
      </c>
      <c r="P11" s="1466"/>
      <c r="Q11" s="1466"/>
      <c r="R11" s="383"/>
      <c r="S11" s="1466">
        <v>2204.8000000000002</v>
      </c>
      <c r="T11" s="1466"/>
      <c r="U11" s="1466"/>
      <c r="V11" s="383"/>
      <c r="W11" s="1467">
        <v>2140.6</v>
      </c>
      <c r="X11" s="1467"/>
      <c r="Y11" s="1467"/>
      <c r="Z11" s="843"/>
      <c r="AA11" s="4"/>
    </row>
    <row r="12" spans="1:27" s="138" customFormat="1" ht="12" customHeight="1">
      <c r="A12" s="4"/>
      <c r="B12" s="34"/>
      <c r="C12" s="156" t="s">
        <v>212</v>
      </c>
      <c r="D12" s="22"/>
      <c r="E12" s="1228"/>
      <c r="F12" s="16"/>
      <c r="G12" s="1466">
        <v>285.10000000000002</v>
      </c>
      <c r="H12" s="1466"/>
      <c r="I12" s="1466"/>
      <c r="J12" s="120"/>
      <c r="K12" s="1466">
        <v>272.3</v>
      </c>
      <c r="L12" s="1466"/>
      <c r="M12" s="1466"/>
      <c r="N12" s="383"/>
      <c r="O12" s="1466">
        <v>271.60000000000002</v>
      </c>
      <c r="P12" s="1466"/>
      <c r="Q12" s="1466"/>
      <c r="R12" s="383"/>
      <c r="S12" s="1466">
        <v>274</v>
      </c>
      <c r="T12" s="1466"/>
      <c r="U12" s="1466"/>
      <c r="V12" s="383"/>
      <c r="W12" s="1467">
        <v>247.3</v>
      </c>
      <c r="X12" s="1467"/>
      <c r="Y12" s="1467"/>
      <c r="Z12" s="843"/>
      <c r="AA12" s="4"/>
    </row>
    <row r="13" spans="1:27" s="138" customFormat="1" ht="12" customHeight="1">
      <c r="A13" s="4"/>
      <c r="B13" s="34"/>
      <c r="C13" s="156" t="s">
        <v>213</v>
      </c>
      <c r="D13" s="22"/>
      <c r="E13" s="1228"/>
      <c r="F13" s="16"/>
      <c r="G13" s="1431">
        <v>2456.1</v>
      </c>
      <c r="H13" s="1431"/>
      <c r="I13" s="1431"/>
      <c r="J13" s="120"/>
      <c r="K13" s="1431">
        <v>2406.1999999999998</v>
      </c>
      <c r="L13" s="1431"/>
      <c r="M13" s="1431"/>
      <c r="N13" s="383"/>
      <c r="O13" s="1431">
        <v>2403</v>
      </c>
      <c r="P13" s="1431"/>
      <c r="Q13" s="1431"/>
      <c r="R13" s="383"/>
      <c r="S13" s="1431">
        <v>2356.8000000000002</v>
      </c>
      <c r="T13" s="1431"/>
      <c r="U13" s="1431"/>
      <c r="V13" s="383"/>
      <c r="W13" s="1432">
        <v>2297.3000000000002</v>
      </c>
      <c r="X13" s="1432"/>
      <c r="Y13" s="1432"/>
      <c r="Z13" s="843"/>
      <c r="AA13" s="4"/>
    </row>
    <row r="14" spans="1:27" s="138" customFormat="1" ht="12" customHeight="1">
      <c r="A14" s="4"/>
      <c r="B14" s="34"/>
      <c r="C14" s="156" t="s">
        <v>214</v>
      </c>
      <c r="D14" s="22"/>
      <c r="E14" s="1228"/>
      <c r="F14" s="16"/>
      <c r="G14" s="1431">
        <v>1994.2</v>
      </c>
      <c r="H14" s="1431"/>
      <c r="I14" s="1431"/>
      <c r="J14" s="120"/>
      <c r="K14" s="1431">
        <v>1984</v>
      </c>
      <c r="L14" s="1431"/>
      <c r="M14" s="1431"/>
      <c r="N14" s="383"/>
      <c r="O14" s="1431">
        <v>2013.7</v>
      </c>
      <c r="P14" s="1431"/>
      <c r="Q14" s="1431"/>
      <c r="R14" s="383"/>
      <c r="S14" s="1431">
        <v>2025.5</v>
      </c>
      <c r="T14" s="1431"/>
      <c r="U14" s="1431"/>
      <c r="V14" s="383"/>
      <c r="W14" s="1432">
        <v>1987.2</v>
      </c>
      <c r="X14" s="1432"/>
      <c r="Y14" s="1432"/>
      <c r="Z14" s="843"/>
      <c r="AA14" s="4"/>
    </row>
    <row r="15" spans="1:27" s="138" customFormat="1" ht="17.25" customHeight="1">
      <c r="A15" s="4"/>
      <c r="B15" s="34"/>
      <c r="C15" s="156" t="s">
        <v>219</v>
      </c>
      <c r="D15" s="22"/>
      <c r="E15" s="1228"/>
      <c r="F15" s="16"/>
      <c r="G15" s="1466">
        <v>452.5</v>
      </c>
      <c r="H15" s="1466"/>
      <c r="I15" s="1466"/>
      <c r="J15" s="120"/>
      <c r="K15" s="1466">
        <v>477.1</v>
      </c>
      <c r="L15" s="1466"/>
      <c r="M15" s="1466"/>
      <c r="N15" s="383"/>
      <c r="O15" s="1466">
        <v>498.6</v>
      </c>
      <c r="P15" s="1466"/>
      <c r="Q15" s="1466"/>
      <c r="R15" s="383"/>
      <c r="S15" s="1466">
        <v>500.8</v>
      </c>
      <c r="T15" s="1466"/>
      <c r="U15" s="1466"/>
      <c r="V15" s="383"/>
      <c r="W15" s="1467">
        <v>467.6</v>
      </c>
      <c r="X15" s="1467"/>
      <c r="Y15" s="1467"/>
      <c r="Z15" s="843"/>
      <c r="AA15" s="4"/>
    </row>
    <row r="16" spans="1:27" s="138" customFormat="1" ht="12" customHeight="1">
      <c r="A16" s="4"/>
      <c r="B16" s="34"/>
      <c r="C16" s="156" t="s">
        <v>220</v>
      </c>
      <c r="D16" s="22"/>
      <c r="E16" s="1228"/>
      <c r="F16" s="16"/>
      <c r="G16" s="1431">
        <v>1274.3</v>
      </c>
      <c r="H16" s="1431"/>
      <c r="I16" s="1431"/>
      <c r="J16" s="120"/>
      <c r="K16" s="1431">
        <v>1245.4000000000001</v>
      </c>
      <c r="L16" s="1431"/>
      <c r="M16" s="1431"/>
      <c r="N16" s="383"/>
      <c r="O16" s="1431">
        <v>1210.4000000000001</v>
      </c>
      <c r="P16" s="1431"/>
      <c r="Q16" s="1431"/>
      <c r="R16" s="383"/>
      <c r="S16" s="1431">
        <v>1185.5999999999999</v>
      </c>
      <c r="T16" s="1431"/>
      <c r="U16" s="1431"/>
      <c r="V16" s="383"/>
      <c r="W16" s="1432">
        <v>1111.7</v>
      </c>
      <c r="X16" s="1432"/>
      <c r="Y16" s="1432"/>
      <c r="Z16" s="843"/>
      <c r="AA16" s="4"/>
    </row>
    <row r="17" spans="1:27" s="138" customFormat="1" ht="12" customHeight="1">
      <c r="A17" s="4"/>
      <c r="B17" s="34"/>
      <c r="C17" s="156" t="s">
        <v>221</v>
      </c>
      <c r="D17" s="22"/>
      <c r="E17" s="1228"/>
      <c r="F17" s="16"/>
      <c r="G17" s="1431">
        <v>3008.6</v>
      </c>
      <c r="H17" s="1431"/>
      <c r="I17" s="1431"/>
      <c r="J17" s="120"/>
      <c r="K17" s="1431">
        <v>2940</v>
      </c>
      <c r="L17" s="1431"/>
      <c r="M17" s="1431"/>
      <c r="N17" s="383"/>
      <c r="O17" s="1431">
        <v>2979.2</v>
      </c>
      <c r="P17" s="1431"/>
      <c r="Q17" s="1431"/>
      <c r="R17" s="383"/>
      <c r="S17" s="1431">
        <v>2969.9</v>
      </c>
      <c r="T17" s="1431"/>
      <c r="U17" s="1431"/>
      <c r="V17" s="383"/>
      <c r="W17" s="1432">
        <v>2952.5</v>
      </c>
      <c r="X17" s="1432"/>
      <c r="Y17" s="1432"/>
      <c r="Z17" s="843"/>
      <c r="AA17" s="4"/>
    </row>
    <row r="18" spans="1:27" s="30" customFormat="1" ht="17.25" customHeight="1">
      <c r="A18" s="312"/>
      <c r="B18" s="18"/>
      <c r="C18" s="156" t="s">
        <v>222</v>
      </c>
      <c r="D18" s="22"/>
      <c r="E18" s="1228"/>
      <c r="F18" s="386"/>
      <c r="G18" s="1431">
        <v>4102.5</v>
      </c>
      <c r="H18" s="1431"/>
      <c r="I18" s="1431"/>
      <c r="J18" s="120"/>
      <c r="K18" s="1431">
        <v>3993.7</v>
      </c>
      <c r="L18" s="1431"/>
      <c r="M18" s="1431"/>
      <c r="N18" s="383"/>
      <c r="O18" s="1431">
        <v>4012.2</v>
      </c>
      <c r="P18" s="1431"/>
      <c r="Q18" s="1431"/>
      <c r="R18" s="383"/>
      <c r="S18" s="1431">
        <v>3990.3</v>
      </c>
      <c r="T18" s="1431"/>
      <c r="U18" s="1431"/>
      <c r="V18" s="383"/>
      <c r="W18" s="1432">
        <v>3886.2</v>
      </c>
      <c r="X18" s="1432"/>
      <c r="Y18" s="1432"/>
      <c r="Z18" s="845"/>
      <c r="AA18" s="312"/>
    </row>
    <row r="19" spans="1:27" s="30" customFormat="1" ht="12" customHeight="1">
      <c r="A19" s="312"/>
      <c r="B19" s="18"/>
      <c r="C19" s="156" t="s">
        <v>223</v>
      </c>
      <c r="D19" s="22"/>
      <c r="E19" s="1228"/>
      <c r="F19" s="386"/>
      <c r="G19" s="1431">
        <v>632.9</v>
      </c>
      <c r="H19" s="1431"/>
      <c r="I19" s="1431"/>
      <c r="J19" s="393"/>
      <c r="K19" s="1431">
        <v>668.7</v>
      </c>
      <c r="L19" s="1431"/>
      <c r="M19" s="1431"/>
      <c r="N19" s="383"/>
      <c r="O19" s="1431">
        <v>676</v>
      </c>
      <c r="P19" s="1431"/>
      <c r="Q19" s="1431"/>
      <c r="R19" s="383"/>
      <c r="S19" s="1431">
        <v>665.9</v>
      </c>
      <c r="T19" s="1431"/>
      <c r="U19" s="1431"/>
      <c r="V19" s="383"/>
      <c r="W19" s="1432">
        <v>645.6</v>
      </c>
      <c r="X19" s="1432"/>
      <c r="Y19" s="1432"/>
      <c r="Z19" s="845"/>
      <c r="AA19" s="312"/>
    </row>
    <row r="20" spans="1:27" s="138" customFormat="1" ht="17.25" customHeight="1">
      <c r="A20" s="4"/>
      <c r="B20" s="34"/>
      <c r="C20" s="156" t="s">
        <v>224</v>
      </c>
      <c r="D20" s="22"/>
      <c r="E20" s="1228"/>
      <c r="F20" s="16"/>
      <c r="G20" s="1431">
        <v>3745.1</v>
      </c>
      <c r="H20" s="1431"/>
      <c r="I20" s="1431"/>
      <c r="J20" s="120"/>
      <c r="K20" s="1431">
        <v>3662.2</v>
      </c>
      <c r="L20" s="1431"/>
      <c r="M20" s="1431"/>
      <c r="N20" s="383"/>
      <c r="O20" s="1431">
        <v>3668.9</v>
      </c>
      <c r="P20" s="1431"/>
      <c r="Q20" s="1431"/>
      <c r="R20" s="383"/>
      <c r="S20" s="1431">
        <v>3644.3</v>
      </c>
      <c r="T20" s="1431"/>
      <c r="U20" s="1431"/>
      <c r="V20" s="383"/>
      <c r="W20" s="1432">
        <v>3538.2</v>
      </c>
      <c r="X20" s="1432"/>
      <c r="Y20" s="1432"/>
      <c r="Z20" s="843"/>
      <c r="AA20" s="4"/>
    </row>
    <row r="21" spans="1:27" s="138" customFormat="1" ht="12" customHeight="1">
      <c r="A21" s="4"/>
      <c r="B21" s="34"/>
      <c r="C21" s="1226"/>
      <c r="D21" s="1216" t="s">
        <v>225</v>
      </c>
      <c r="E21" s="1228"/>
      <c r="F21" s="140"/>
      <c r="G21" s="1431">
        <v>2951.1</v>
      </c>
      <c r="H21" s="1431"/>
      <c r="I21" s="1431"/>
      <c r="J21" s="120"/>
      <c r="K21" s="1431">
        <v>2928.7</v>
      </c>
      <c r="L21" s="1431"/>
      <c r="M21" s="1431"/>
      <c r="N21" s="383"/>
      <c r="O21" s="1431">
        <v>2900.2</v>
      </c>
      <c r="P21" s="1431"/>
      <c r="Q21" s="1431"/>
      <c r="R21" s="383"/>
      <c r="S21" s="1431">
        <v>2868.6</v>
      </c>
      <c r="T21" s="1431"/>
      <c r="U21" s="1431"/>
      <c r="V21" s="383"/>
      <c r="W21" s="1432">
        <v>2816.8</v>
      </c>
      <c r="X21" s="1432"/>
      <c r="Y21" s="1432"/>
      <c r="Z21" s="843"/>
      <c r="AA21" s="4"/>
    </row>
    <row r="22" spans="1:27" s="138" customFormat="1" ht="12" customHeight="1">
      <c r="A22" s="4"/>
      <c r="B22" s="34"/>
      <c r="C22" s="1226"/>
      <c r="D22" s="1216" t="s">
        <v>226</v>
      </c>
      <c r="E22" s="1228"/>
      <c r="F22" s="140"/>
      <c r="G22" s="1431">
        <v>659.7</v>
      </c>
      <c r="H22" s="1431"/>
      <c r="I22" s="1431"/>
      <c r="J22" s="120"/>
      <c r="K22" s="1431">
        <v>607.29999999999995</v>
      </c>
      <c r="L22" s="1431"/>
      <c r="M22" s="1431"/>
      <c r="N22" s="383"/>
      <c r="O22" s="1431">
        <v>640.4</v>
      </c>
      <c r="P22" s="1431"/>
      <c r="Q22" s="1431"/>
      <c r="R22" s="383"/>
      <c r="S22" s="1431">
        <v>639</v>
      </c>
      <c r="T22" s="1431"/>
      <c r="U22" s="1431"/>
      <c r="V22" s="383"/>
      <c r="W22" s="1432">
        <v>585</v>
      </c>
      <c r="X22" s="1432"/>
      <c r="Y22" s="1432"/>
      <c r="Z22" s="843"/>
      <c r="AA22" s="4"/>
    </row>
    <row r="23" spans="1:27" s="138" customFormat="1" ht="12" customHeight="1">
      <c r="A23" s="4"/>
      <c r="B23" s="34"/>
      <c r="C23" s="1226"/>
      <c r="D23" s="1216" t="s">
        <v>168</v>
      </c>
      <c r="E23" s="1228"/>
      <c r="F23" s="140"/>
      <c r="G23" s="1431">
        <v>134.19999999999999</v>
      </c>
      <c r="H23" s="1431"/>
      <c r="I23" s="1431"/>
      <c r="J23" s="120"/>
      <c r="K23" s="1431">
        <v>126.1</v>
      </c>
      <c r="L23" s="1431"/>
      <c r="M23" s="1431"/>
      <c r="N23" s="383"/>
      <c r="O23" s="1431">
        <v>128.4</v>
      </c>
      <c r="P23" s="1431"/>
      <c r="Q23" s="1431"/>
      <c r="R23" s="383"/>
      <c r="S23" s="1431">
        <v>136.6</v>
      </c>
      <c r="T23" s="1431"/>
      <c r="U23" s="1431"/>
      <c r="V23" s="383"/>
      <c r="W23" s="1432">
        <v>136.5</v>
      </c>
      <c r="X23" s="1432"/>
      <c r="Y23" s="1432"/>
      <c r="Z23" s="843"/>
      <c r="AA23" s="4"/>
    </row>
    <row r="24" spans="1:27" s="138" customFormat="1" ht="12" customHeight="1">
      <c r="A24" s="4"/>
      <c r="B24" s="34"/>
      <c r="C24" s="156" t="s">
        <v>227</v>
      </c>
      <c r="D24" s="22"/>
      <c r="E24" s="1228"/>
      <c r="F24" s="141"/>
      <c r="G24" s="1431">
        <v>961.4</v>
      </c>
      <c r="H24" s="1431"/>
      <c r="I24" s="1431"/>
      <c r="J24" s="120"/>
      <c r="K24" s="1431">
        <v>968.5</v>
      </c>
      <c r="L24" s="1431"/>
      <c r="M24" s="1431"/>
      <c r="N24" s="383"/>
      <c r="O24" s="1431">
        <v>988.7</v>
      </c>
      <c r="P24" s="1431"/>
      <c r="Q24" s="1431"/>
      <c r="R24" s="383"/>
      <c r="S24" s="1431">
        <v>981.3</v>
      </c>
      <c r="T24" s="1431"/>
      <c r="U24" s="1431"/>
      <c r="V24" s="383"/>
      <c r="W24" s="1432">
        <v>965.4</v>
      </c>
      <c r="X24" s="1432"/>
      <c r="Y24" s="1432"/>
      <c r="Z24" s="843"/>
      <c r="AA24" s="4"/>
    </row>
    <row r="25" spans="1:27" s="138" customFormat="1" ht="12" customHeight="1">
      <c r="A25" s="4"/>
      <c r="B25" s="34"/>
      <c r="C25" s="156" t="s">
        <v>168</v>
      </c>
      <c r="D25" s="22"/>
      <c r="E25" s="1228"/>
      <c r="F25" s="141"/>
      <c r="G25" s="1431">
        <v>29</v>
      </c>
      <c r="H25" s="1431"/>
      <c r="I25" s="1431"/>
      <c r="J25" s="120"/>
      <c r="K25" s="1431">
        <v>31.8</v>
      </c>
      <c r="L25" s="1431"/>
      <c r="M25" s="1431"/>
      <c r="N25" s="383"/>
      <c r="O25" s="1431">
        <v>30.6</v>
      </c>
      <c r="P25" s="1431"/>
      <c r="Q25" s="1431"/>
      <c r="R25" s="383"/>
      <c r="S25" s="1431">
        <v>30.7</v>
      </c>
      <c r="T25" s="1431"/>
      <c r="U25" s="1431"/>
      <c r="V25" s="383"/>
      <c r="W25" s="1432">
        <v>28.2</v>
      </c>
      <c r="X25" s="1432"/>
      <c r="Y25" s="1432"/>
      <c r="Z25" s="843"/>
      <c r="AA25" s="4"/>
    </row>
    <row r="26" spans="1:27" s="27" customFormat="1" ht="6.75" customHeight="1">
      <c r="A26" s="394"/>
      <c r="B26" s="395"/>
      <c r="C26" s="142"/>
      <c r="D26" s="395"/>
      <c r="E26" s="143"/>
      <c r="F26" s="143"/>
      <c r="G26" s="1462"/>
      <c r="H26" s="1462"/>
      <c r="I26" s="1462"/>
      <c r="J26" s="143"/>
      <c r="K26" s="1462"/>
      <c r="L26" s="1462"/>
      <c r="M26" s="1462"/>
      <c r="N26" s="383"/>
      <c r="O26" s="1462"/>
      <c r="P26" s="1462"/>
      <c r="Q26" s="1462"/>
      <c r="R26" s="383"/>
      <c r="S26" s="1462"/>
      <c r="T26" s="1462"/>
      <c r="U26" s="1462"/>
      <c r="V26" s="383"/>
      <c r="W26" s="1463"/>
      <c r="X26" s="1463"/>
      <c r="Y26" s="1463"/>
      <c r="Z26" s="846"/>
      <c r="AA26" s="4"/>
    </row>
    <row r="27" spans="1:27" s="138" customFormat="1" ht="11.25" customHeight="1">
      <c r="A27" s="4"/>
      <c r="B27" s="34"/>
      <c r="C27" s="832" t="s">
        <v>228</v>
      </c>
      <c r="D27" s="832"/>
      <c r="E27" s="833"/>
      <c r="F27" s="834"/>
      <c r="G27" s="1464"/>
      <c r="H27" s="1464"/>
      <c r="I27" s="1464"/>
      <c r="J27" s="835"/>
      <c r="K27" s="1464"/>
      <c r="L27" s="1464"/>
      <c r="M27" s="1464"/>
      <c r="N27" s="831"/>
      <c r="O27" s="1464"/>
      <c r="P27" s="1464"/>
      <c r="Q27" s="1464"/>
      <c r="R27" s="831"/>
      <c r="S27" s="1464"/>
      <c r="T27" s="1464"/>
      <c r="U27" s="1464"/>
      <c r="V27" s="831"/>
      <c r="W27" s="1465"/>
      <c r="X27" s="1465"/>
      <c r="Y27" s="1465"/>
      <c r="Z27" s="843"/>
      <c r="AA27" s="4"/>
    </row>
    <row r="28" spans="1:27" s="387" customFormat="1" ht="12" customHeight="1">
      <c r="A28" s="385"/>
      <c r="B28" s="1459" t="s">
        <v>229</v>
      </c>
      <c r="C28" s="1459"/>
      <c r="D28" s="1459"/>
      <c r="E28" s="122"/>
      <c r="F28" s="146"/>
      <c r="G28" s="1460">
        <v>62.9</v>
      </c>
      <c r="H28" s="1460"/>
      <c r="I28" s="1460"/>
      <c r="J28" s="147"/>
      <c r="K28" s="1460">
        <v>62.2</v>
      </c>
      <c r="L28" s="1460"/>
      <c r="M28" s="1460"/>
      <c r="N28" s="383"/>
      <c r="O28" s="1460">
        <v>62.5</v>
      </c>
      <c r="P28" s="1460"/>
      <c r="Q28" s="1460"/>
      <c r="R28" s="383"/>
      <c r="S28" s="1460">
        <v>62</v>
      </c>
      <c r="T28" s="1460"/>
      <c r="U28" s="1460"/>
      <c r="V28" s="383"/>
      <c r="W28" s="1461">
        <v>60.5</v>
      </c>
      <c r="X28" s="1461"/>
      <c r="Y28" s="1461"/>
      <c r="Z28" s="847"/>
      <c r="AA28" s="385"/>
    </row>
    <row r="29" spans="1:27" s="138" customFormat="1" ht="12" customHeight="1">
      <c r="A29" s="4"/>
      <c r="B29" s="34"/>
      <c r="C29" s="318"/>
      <c r="D29" s="1216" t="s">
        <v>81</v>
      </c>
      <c r="E29" s="788"/>
      <c r="F29" s="144"/>
      <c r="G29" s="1429">
        <v>66.5</v>
      </c>
      <c r="H29" s="1429"/>
      <c r="I29" s="1429"/>
      <c r="J29" s="145"/>
      <c r="K29" s="1429">
        <v>65.5</v>
      </c>
      <c r="L29" s="1429"/>
      <c r="M29" s="1429"/>
      <c r="N29" s="383"/>
      <c r="O29" s="1429">
        <v>65.599999999999994</v>
      </c>
      <c r="P29" s="1429"/>
      <c r="Q29" s="1429"/>
      <c r="R29" s="383"/>
      <c r="S29" s="1429">
        <v>65</v>
      </c>
      <c r="T29" s="1429"/>
      <c r="U29" s="1429"/>
      <c r="V29" s="383"/>
      <c r="W29" s="1430">
        <v>63.6</v>
      </c>
      <c r="X29" s="1430"/>
      <c r="Y29" s="1430"/>
      <c r="Z29" s="843"/>
      <c r="AA29" s="4"/>
    </row>
    <row r="30" spans="1:27" s="138" customFormat="1" ht="12" customHeight="1">
      <c r="A30" s="4"/>
      <c r="B30" s="34"/>
      <c r="C30" s="318"/>
      <c r="D30" s="1216" t="s">
        <v>80</v>
      </c>
      <c r="E30" s="788"/>
      <c r="F30" s="144"/>
      <c r="G30" s="1429">
        <v>59.4</v>
      </c>
      <c r="H30" s="1429"/>
      <c r="I30" s="1429"/>
      <c r="J30" s="145"/>
      <c r="K30" s="1429">
        <v>59</v>
      </c>
      <c r="L30" s="1429"/>
      <c r="M30" s="1429"/>
      <c r="N30" s="383"/>
      <c r="O30" s="1429">
        <v>59.4</v>
      </c>
      <c r="P30" s="1429"/>
      <c r="Q30" s="1429"/>
      <c r="R30" s="383"/>
      <c r="S30" s="1429">
        <v>59</v>
      </c>
      <c r="T30" s="1429"/>
      <c r="U30" s="1429"/>
      <c r="V30" s="383"/>
      <c r="W30" s="1430">
        <v>57.4</v>
      </c>
      <c r="X30" s="1430"/>
      <c r="Y30" s="1430"/>
      <c r="Z30" s="843"/>
      <c r="AA30" s="4"/>
    </row>
    <row r="31" spans="1:27" s="387" customFormat="1" ht="12" customHeight="1">
      <c r="A31" s="385"/>
      <c r="B31" s="1459" t="s">
        <v>212</v>
      </c>
      <c r="C31" s="1459"/>
      <c r="D31" s="1459"/>
      <c r="E31" s="122"/>
      <c r="F31" s="146"/>
      <c r="G31" s="1460">
        <v>25.2</v>
      </c>
      <c r="H31" s="1460"/>
      <c r="I31" s="1460"/>
      <c r="J31" s="147"/>
      <c r="K31" s="1460">
        <v>24</v>
      </c>
      <c r="L31" s="1460"/>
      <c r="M31" s="1460"/>
      <c r="N31" s="383"/>
      <c r="O31" s="1460">
        <v>24</v>
      </c>
      <c r="P31" s="1460"/>
      <c r="Q31" s="1460"/>
      <c r="R31" s="383"/>
      <c r="S31" s="1460">
        <v>24.3</v>
      </c>
      <c r="T31" s="1460"/>
      <c r="U31" s="1460"/>
      <c r="V31" s="383"/>
      <c r="W31" s="1461">
        <v>22.1</v>
      </c>
      <c r="X31" s="1461"/>
      <c r="Y31" s="1461"/>
      <c r="Z31" s="847"/>
      <c r="AA31" s="385"/>
    </row>
    <row r="32" spans="1:27" s="138" customFormat="1" ht="12" customHeight="1">
      <c r="A32" s="4"/>
      <c r="B32" s="34"/>
      <c r="C32" s="318"/>
      <c r="D32" s="1216" t="s">
        <v>81</v>
      </c>
      <c r="E32" s="122"/>
      <c r="F32" s="144"/>
      <c r="G32" s="1429">
        <v>27.5</v>
      </c>
      <c r="H32" s="1429"/>
      <c r="I32" s="1429"/>
      <c r="J32" s="145"/>
      <c r="K32" s="1429">
        <v>25.6</v>
      </c>
      <c r="L32" s="1429"/>
      <c r="M32" s="1429"/>
      <c r="N32" s="383"/>
      <c r="O32" s="1429">
        <v>25.7</v>
      </c>
      <c r="P32" s="1429"/>
      <c r="Q32" s="1429"/>
      <c r="R32" s="383"/>
      <c r="S32" s="1429">
        <v>26.6</v>
      </c>
      <c r="T32" s="1429"/>
      <c r="U32" s="1429"/>
      <c r="V32" s="383"/>
      <c r="W32" s="1430">
        <v>24.1</v>
      </c>
      <c r="X32" s="1430"/>
      <c r="Y32" s="1430"/>
      <c r="Z32" s="843"/>
      <c r="AA32" s="4"/>
    </row>
    <row r="33" spans="1:27" s="138" customFormat="1" ht="12" customHeight="1">
      <c r="A33" s="4"/>
      <c r="B33" s="34"/>
      <c r="C33" s="318"/>
      <c r="D33" s="1216" t="s">
        <v>80</v>
      </c>
      <c r="E33" s="122"/>
      <c r="F33" s="144"/>
      <c r="G33" s="1429">
        <v>22.7</v>
      </c>
      <c r="H33" s="1429"/>
      <c r="I33" s="1429"/>
      <c r="J33" s="145"/>
      <c r="K33" s="1429">
        <v>22.3</v>
      </c>
      <c r="L33" s="1429"/>
      <c r="M33" s="1429"/>
      <c r="N33" s="383"/>
      <c r="O33" s="1429">
        <v>22.2</v>
      </c>
      <c r="P33" s="1429"/>
      <c r="Q33" s="1429"/>
      <c r="R33" s="383"/>
      <c r="S33" s="1429">
        <v>22</v>
      </c>
      <c r="T33" s="1429"/>
      <c r="U33" s="1429"/>
      <c r="V33" s="383"/>
      <c r="W33" s="1430">
        <v>20</v>
      </c>
      <c r="X33" s="1430"/>
      <c r="Y33" s="1430"/>
      <c r="Z33" s="843"/>
      <c r="AA33" s="4"/>
    </row>
    <row r="34" spans="1:27" s="387" customFormat="1" ht="12" customHeight="1">
      <c r="A34" s="385"/>
      <c r="B34" s="1459" t="s">
        <v>230</v>
      </c>
      <c r="C34" s="1459"/>
      <c r="D34" s="1459"/>
      <c r="E34" s="122"/>
      <c r="F34" s="146"/>
      <c r="G34" s="1460">
        <v>46.7</v>
      </c>
      <c r="H34" s="1460"/>
      <c r="I34" s="1460"/>
      <c r="J34" s="147"/>
      <c r="K34" s="1460">
        <v>46.9</v>
      </c>
      <c r="L34" s="1460"/>
      <c r="M34" s="1460"/>
      <c r="N34" s="383"/>
      <c r="O34" s="1460">
        <v>46.8</v>
      </c>
      <c r="P34" s="1460"/>
      <c r="Q34" s="1460"/>
      <c r="R34" s="383"/>
      <c r="S34" s="1460">
        <v>46.9</v>
      </c>
      <c r="T34" s="1460"/>
      <c r="U34" s="1460"/>
      <c r="V34" s="383"/>
      <c r="W34" s="1460">
        <v>45.5</v>
      </c>
      <c r="X34" s="1460"/>
      <c r="Y34" s="1460"/>
      <c r="Z34" s="847"/>
      <c r="AA34" s="385"/>
    </row>
    <row r="35" spans="1:27" s="138" customFormat="1" ht="12" customHeight="1">
      <c r="A35" s="4"/>
      <c r="B35" s="34"/>
      <c r="C35" s="318"/>
      <c r="D35" s="1216" t="s">
        <v>81</v>
      </c>
      <c r="E35" s="788"/>
      <c r="F35" s="144"/>
      <c r="G35" s="1429">
        <v>52.6</v>
      </c>
      <c r="H35" s="1429"/>
      <c r="I35" s="1429"/>
      <c r="J35" s="145"/>
      <c r="K35" s="1429">
        <v>52.6</v>
      </c>
      <c r="L35" s="1429"/>
      <c r="M35" s="1429"/>
      <c r="N35" s="383"/>
      <c r="O35" s="1429">
        <v>51.9</v>
      </c>
      <c r="P35" s="1429"/>
      <c r="Q35" s="1429"/>
      <c r="R35" s="383"/>
      <c r="S35" s="1429">
        <v>51.4</v>
      </c>
      <c r="T35" s="1429"/>
      <c r="U35" s="1429"/>
      <c r="V35" s="383"/>
      <c r="W35" s="1429">
        <v>50.1</v>
      </c>
      <c r="X35" s="1429"/>
      <c r="Y35" s="1429"/>
      <c r="Z35" s="843"/>
      <c r="AA35" s="4"/>
    </row>
    <row r="36" spans="1:27" s="138" customFormat="1" ht="12" customHeight="1">
      <c r="A36" s="4"/>
      <c r="B36" s="34"/>
      <c r="C36" s="318"/>
      <c r="D36" s="1216" t="s">
        <v>80</v>
      </c>
      <c r="E36" s="788"/>
      <c r="F36" s="144"/>
      <c r="G36" s="1429">
        <v>41.4</v>
      </c>
      <c r="H36" s="1429"/>
      <c r="I36" s="1429"/>
      <c r="J36" s="145"/>
      <c r="K36" s="1429">
        <v>41.8</v>
      </c>
      <c r="L36" s="1429"/>
      <c r="M36" s="1429"/>
      <c r="N36" s="383"/>
      <c r="O36" s="1429">
        <v>42.1</v>
      </c>
      <c r="P36" s="1429"/>
      <c r="Q36" s="1429"/>
      <c r="R36" s="383"/>
      <c r="S36" s="1429">
        <v>42.8</v>
      </c>
      <c r="T36" s="1429"/>
      <c r="U36" s="1429"/>
      <c r="V36" s="383"/>
      <c r="W36" s="1429">
        <v>41.3</v>
      </c>
      <c r="X36" s="1429"/>
      <c r="Y36" s="1429"/>
      <c r="Z36" s="843"/>
      <c r="AA36" s="4"/>
    </row>
    <row r="37" spans="1:27" s="138" customFormat="1" ht="6.75" customHeight="1">
      <c r="A37" s="4"/>
      <c r="B37" s="34"/>
      <c r="C37" s="318"/>
      <c r="D37" s="1216"/>
      <c r="E37" s="788"/>
      <c r="F37" s="144"/>
      <c r="G37" s="1457"/>
      <c r="H37" s="1457"/>
      <c r="I37" s="1457"/>
      <c r="J37" s="144"/>
      <c r="K37" s="1457"/>
      <c r="L37" s="1457"/>
      <c r="M37" s="1457"/>
      <c r="N37" s="383"/>
      <c r="O37" s="1457"/>
      <c r="P37" s="1457"/>
      <c r="Q37" s="1457"/>
      <c r="R37" s="383"/>
      <c r="S37" s="1457"/>
      <c r="T37" s="1457"/>
      <c r="U37" s="1457"/>
      <c r="V37" s="383"/>
      <c r="W37" s="1456"/>
      <c r="X37" s="1456"/>
      <c r="Y37" s="1456"/>
      <c r="Z37" s="843"/>
      <c r="AA37" s="4"/>
    </row>
    <row r="38" spans="1:27" s="138" customFormat="1" ht="12" customHeight="1">
      <c r="A38" s="4"/>
      <c r="B38" s="34"/>
      <c r="C38" s="1458" t="s">
        <v>231</v>
      </c>
      <c r="D38" s="1458"/>
      <c r="E38" s="1217"/>
      <c r="F38" s="1217"/>
      <c r="G38" s="1457"/>
      <c r="H38" s="1457"/>
      <c r="I38" s="1457"/>
      <c r="J38" s="144"/>
      <c r="K38" s="1457"/>
      <c r="L38" s="1457"/>
      <c r="M38" s="1457"/>
      <c r="N38" s="383"/>
      <c r="O38" s="1457"/>
      <c r="P38" s="1457"/>
      <c r="Q38" s="1457"/>
      <c r="R38" s="383"/>
      <c r="S38" s="1457"/>
      <c r="T38" s="1457"/>
      <c r="U38" s="1457"/>
      <c r="V38" s="383"/>
      <c r="W38" s="1456"/>
      <c r="X38" s="1456"/>
      <c r="Y38" s="1456"/>
      <c r="Z38" s="843"/>
      <c r="AA38" s="4"/>
    </row>
    <row r="39" spans="1:27" s="138" customFormat="1" ht="12" customHeight="1">
      <c r="A39" s="4"/>
      <c r="B39" s="34"/>
      <c r="C39" s="1453" t="s">
        <v>229</v>
      </c>
      <c r="D39" s="1453"/>
      <c r="E39" s="148"/>
      <c r="F39" s="22"/>
      <c r="G39" s="1454">
        <v>-7.1</v>
      </c>
      <c r="H39" s="1454"/>
      <c r="I39" s="1454"/>
      <c r="J39" s="144"/>
      <c r="K39" s="1454">
        <v>-6.5</v>
      </c>
      <c r="L39" s="1454"/>
      <c r="M39" s="1454"/>
      <c r="N39" s="383"/>
      <c r="O39" s="1454">
        <v>-6.2</v>
      </c>
      <c r="P39" s="1454"/>
      <c r="Q39" s="1454"/>
      <c r="R39" s="383"/>
      <c r="S39" s="1454">
        <v>-6</v>
      </c>
      <c r="T39" s="1454"/>
      <c r="U39" s="1454"/>
      <c r="V39" s="383"/>
      <c r="W39" s="1455">
        <v>-6.2</v>
      </c>
      <c r="X39" s="1455"/>
      <c r="Y39" s="1455"/>
      <c r="Z39" s="843"/>
      <c r="AA39" s="4"/>
    </row>
    <row r="40" spans="1:27" s="138" customFormat="1" ht="12" customHeight="1">
      <c r="A40" s="4"/>
      <c r="B40" s="34"/>
      <c r="C40" s="1453" t="s">
        <v>212</v>
      </c>
      <c r="D40" s="1453"/>
      <c r="E40" s="148"/>
      <c r="F40" s="22"/>
      <c r="G40" s="1454">
        <v>-4.8</v>
      </c>
      <c r="H40" s="1454"/>
      <c r="I40" s="1454"/>
      <c r="J40" s="144"/>
      <c r="K40" s="1454">
        <v>-3.3</v>
      </c>
      <c r="L40" s="1454"/>
      <c r="M40" s="1454"/>
      <c r="N40" s="383"/>
      <c r="O40" s="1454">
        <v>-3.5</v>
      </c>
      <c r="P40" s="1454"/>
      <c r="Q40" s="1454"/>
      <c r="R40" s="383"/>
      <c r="S40" s="1454">
        <v>-4.5999999999999996</v>
      </c>
      <c r="T40" s="1454"/>
      <c r="U40" s="1454"/>
      <c r="V40" s="383"/>
      <c r="W40" s="1455">
        <v>-4.0999999999999996</v>
      </c>
      <c r="X40" s="1455"/>
      <c r="Y40" s="1455"/>
      <c r="Z40" s="843"/>
      <c r="AA40" s="4"/>
    </row>
    <row r="41" spans="1:27" s="138" customFormat="1" ht="12" customHeight="1">
      <c r="A41" s="4"/>
      <c r="B41" s="34"/>
      <c r="C41" s="1453" t="s">
        <v>230</v>
      </c>
      <c r="D41" s="1453"/>
      <c r="E41" s="148"/>
      <c r="F41" s="22"/>
      <c r="G41" s="1454">
        <v>-11.2</v>
      </c>
      <c r="H41" s="1454"/>
      <c r="I41" s="1454"/>
      <c r="J41" s="144"/>
      <c r="K41" s="1454">
        <v>-10.8</v>
      </c>
      <c r="L41" s="1454"/>
      <c r="M41" s="1454"/>
      <c r="N41" s="383"/>
      <c r="O41" s="1454">
        <v>-9.8000000000000007</v>
      </c>
      <c r="P41" s="1454"/>
      <c r="Q41" s="1454"/>
      <c r="R41" s="383"/>
      <c r="S41" s="1454">
        <v>-8.6</v>
      </c>
      <c r="T41" s="1454"/>
      <c r="U41" s="1454"/>
      <c r="V41" s="383"/>
      <c r="W41" s="1455">
        <v>-8.8000000000000007</v>
      </c>
      <c r="X41" s="1455"/>
      <c r="Y41" s="1455"/>
      <c r="Z41" s="843"/>
      <c r="AA41" s="4"/>
    </row>
    <row r="42" spans="1:27" s="138" customFormat="1" ht="11.25" customHeight="1">
      <c r="A42" s="4"/>
      <c r="B42" s="34"/>
      <c r="C42" s="1216"/>
      <c r="D42" s="1216"/>
      <c r="E42" s="148"/>
      <c r="F42" s="22"/>
      <c r="G42" s="396"/>
      <c r="H42" s="396"/>
      <c r="I42" s="396"/>
      <c r="J42" s="389"/>
      <c r="K42" s="396"/>
      <c r="L42" s="396"/>
      <c r="M42" s="396"/>
      <c r="N42" s="144"/>
      <c r="O42" s="396"/>
      <c r="P42" s="396"/>
      <c r="Q42" s="396"/>
      <c r="R42" s="144"/>
      <c r="S42" s="396"/>
      <c r="T42" s="396"/>
      <c r="U42" s="396"/>
      <c r="V42" s="383"/>
      <c r="W42" s="397"/>
      <c r="X42" s="397"/>
      <c r="Y42" s="397"/>
      <c r="Z42" s="843"/>
      <c r="AA42" s="4"/>
    </row>
    <row r="43" spans="1:27" s="138" customFormat="1" ht="9" customHeight="1" thickBot="1">
      <c r="A43" s="4"/>
      <c r="B43" s="34"/>
      <c r="C43" s="829"/>
      <c r="D43" s="34"/>
      <c r="E43" s="1221"/>
      <c r="F43" s="1221"/>
      <c r="G43" s="1221"/>
      <c r="H43" s="1221"/>
      <c r="I43" s="1221"/>
      <c r="J43" s="1221"/>
      <c r="K43" s="1221"/>
      <c r="L43" s="1221"/>
      <c r="M43" s="1225"/>
      <c r="N43" s="1221"/>
      <c r="O43" s="1221"/>
      <c r="P43" s="1221"/>
      <c r="Q43" s="1221"/>
      <c r="R43" s="1221"/>
      <c r="S43" s="1221"/>
      <c r="T43" s="1221"/>
      <c r="U43" s="1221"/>
      <c r="V43" s="1221"/>
      <c r="W43" s="1447"/>
      <c r="X43" s="1447"/>
      <c r="Y43" s="1447"/>
      <c r="Z43" s="843"/>
      <c r="AA43" s="4"/>
    </row>
    <row r="44" spans="1:27" s="221" customFormat="1" ht="13.5" customHeight="1" thickBot="1">
      <c r="A44" s="219"/>
      <c r="B44" s="220"/>
      <c r="C44" s="1443" t="s">
        <v>686</v>
      </c>
      <c r="D44" s="1444"/>
      <c r="E44" s="1444"/>
      <c r="F44" s="1444"/>
      <c r="G44" s="1444"/>
      <c r="H44" s="1444"/>
      <c r="I44" s="1444"/>
      <c r="J44" s="1444"/>
      <c r="K44" s="1444"/>
      <c r="L44" s="1444"/>
      <c r="M44" s="1444"/>
      <c r="N44" s="1444"/>
      <c r="O44" s="1444"/>
      <c r="P44" s="1444"/>
      <c r="Q44" s="1444"/>
      <c r="R44" s="1444"/>
      <c r="S44" s="1444"/>
      <c r="T44" s="1444"/>
      <c r="U44" s="1444"/>
      <c r="V44" s="1444"/>
      <c r="W44" s="1444"/>
      <c r="X44" s="1444"/>
      <c r="Y44" s="1445"/>
      <c r="Z44" s="1336"/>
      <c r="AA44" s="215"/>
    </row>
    <row r="45" spans="1:27" ht="4.5" customHeight="1">
      <c r="A45" s="215"/>
      <c r="B45" s="217"/>
      <c r="C45" s="1424" t="s">
        <v>215</v>
      </c>
      <c r="D45" s="1448"/>
      <c r="E45" s="226"/>
      <c r="F45" s="1307"/>
      <c r="H45" s="530"/>
      <c r="I45" s="530"/>
      <c r="J45" s="530"/>
      <c r="K45" s="530"/>
      <c r="L45" s="530"/>
      <c r="M45" s="530"/>
      <c r="N45" s="530"/>
      <c r="O45" s="530"/>
      <c r="P45" s="530"/>
      <c r="Q45" s="530"/>
      <c r="R45" s="530"/>
      <c r="T45" s="530"/>
      <c r="U45" s="530"/>
      <c r="V45" s="530"/>
      <c r="W45" s="530"/>
      <c r="X45" s="530"/>
      <c r="Y45" s="530"/>
      <c r="Z45" s="1336"/>
      <c r="AA45" s="215"/>
    </row>
    <row r="46" spans="1:27" ht="12.75" customHeight="1">
      <c r="A46" s="215"/>
      <c r="B46" s="217"/>
      <c r="C46" s="1449"/>
      <c r="D46" s="1449"/>
      <c r="E46" s="530"/>
      <c r="F46" s="1269"/>
      <c r="G46" s="1450">
        <v>2011</v>
      </c>
      <c r="H46" s="1450"/>
      <c r="I46" s="1450"/>
      <c r="J46" s="1269"/>
      <c r="K46" s="1426">
        <v>2012</v>
      </c>
      <c r="L46" s="1426"/>
      <c r="M46" s="1426"/>
      <c r="N46" s="1426"/>
      <c r="O46" s="1426"/>
      <c r="P46" s="1426"/>
      <c r="Q46" s="1426"/>
      <c r="R46" s="1426"/>
      <c r="S46" s="1426"/>
      <c r="T46" s="1426"/>
      <c r="U46" s="1426"/>
      <c r="V46" s="1426"/>
      <c r="W46" s="1426"/>
      <c r="X46" s="1426"/>
      <c r="Y46" s="1426"/>
      <c r="Z46" s="1337"/>
      <c r="AA46" s="215"/>
    </row>
    <row r="47" spans="1:27" ht="12.75" customHeight="1">
      <c r="A47" s="215"/>
      <c r="B47" s="217"/>
      <c r="C47" s="223"/>
      <c r="D47" s="223"/>
      <c r="E47" s="223"/>
      <c r="F47" s="223"/>
      <c r="G47" s="1451" t="str">
        <f>+G7</f>
        <v>4.º trimestre</v>
      </c>
      <c r="H47" s="1451"/>
      <c r="I47" s="1451"/>
      <c r="J47" s="530"/>
      <c r="K47" s="1452" t="str">
        <f>+K7</f>
        <v>1.º trimestre</v>
      </c>
      <c r="L47" s="1452"/>
      <c r="M47" s="1452"/>
      <c r="N47" s="530"/>
      <c r="O47" s="1452" t="str">
        <f>+O7</f>
        <v>2.º trimestre</v>
      </c>
      <c r="P47" s="1452"/>
      <c r="Q47" s="1452"/>
      <c r="R47" s="1282"/>
      <c r="S47" s="1452" t="str">
        <f>+S7</f>
        <v>3.º trimestre</v>
      </c>
      <c r="T47" s="1452"/>
      <c r="U47" s="1452"/>
      <c r="V47" s="1269"/>
      <c r="W47" s="1452" t="str">
        <f>+W7</f>
        <v>4.º trimestre</v>
      </c>
      <c r="X47" s="1452"/>
      <c r="Y47" s="1452"/>
      <c r="Z47" s="1336"/>
      <c r="AA47" s="215"/>
    </row>
    <row r="48" spans="1:27" ht="12.75" customHeight="1">
      <c r="A48" s="215"/>
      <c r="B48" s="217"/>
      <c r="C48" s="223"/>
      <c r="D48" s="223"/>
      <c r="E48" s="223"/>
      <c r="F48" s="1310"/>
      <c r="G48" s="1311" t="s">
        <v>216</v>
      </c>
      <c r="H48" s="1279"/>
      <c r="I48" s="1312" t="s">
        <v>137</v>
      </c>
      <c r="J48" s="223"/>
      <c r="K48" s="1311" t="s">
        <v>216</v>
      </c>
      <c r="L48" s="1279"/>
      <c r="M48" s="1312" t="s">
        <v>137</v>
      </c>
      <c r="N48" s="223"/>
      <c r="O48" s="1311" t="s">
        <v>216</v>
      </c>
      <c r="P48" s="1279"/>
      <c r="Q48" s="1312" t="s">
        <v>137</v>
      </c>
      <c r="R48" s="223"/>
      <c r="S48" s="1311" t="s">
        <v>216</v>
      </c>
      <c r="T48" s="1279"/>
      <c r="U48" s="1312" t="s">
        <v>137</v>
      </c>
      <c r="V48" s="1279"/>
      <c r="W48" s="1311" t="s">
        <v>216</v>
      </c>
      <c r="X48" s="1279"/>
      <c r="Y48" s="1312" t="s">
        <v>137</v>
      </c>
      <c r="Z48" s="1336"/>
      <c r="AA48" s="215"/>
    </row>
    <row r="49" spans="1:27" ht="3.75" customHeight="1">
      <c r="A49" s="215"/>
      <c r="B49" s="217"/>
      <c r="C49" s="223"/>
      <c r="D49" s="223"/>
      <c r="E49" s="223"/>
      <c r="F49" s="223"/>
      <c r="G49" s="530"/>
      <c r="H49" s="1279"/>
      <c r="I49" s="530"/>
      <c r="J49" s="223"/>
      <c r="K49" s="530"/>
      <c r="L49" s="1279"/>
      <c r="M49" s="530"/>
      <c r="N49" s="223"/>
      <c r="O49" s="530"/>
      <c r="P49" s="1279"/>
      <c r="Q49" s="530"/>
      <c r="R49" s="223"/>
      <c r="S49" s="1313"/>
      <c r="T49" s="1279"/>
      <c r="U49" s="530"/>
      <c r="V49" s="1279"/>
      <c r="W49" s="530"/>
      <c r="X49" s="1279"/>
      <c r="Y49" s="530"/>
      <c r="Z49" s="1336"/>
      <c r="AA49" s="215"/>
    </row>
    <row r="50" spans="1:27" s="962" customFormat="1" ht="14.25" customHeight="1">
      <c r="A50" s="954"/>
      <c r="B50" s="867"/>
      <c r="C50" s="1420" t="s">
        <v>687</v>
      </c>
      <c r="D50" s="1420"/>
      <c r="E50" s="1420"/>
      <c r="F50" s="1420"/>
      <c r="G50" s="1334">
        <v>3745.1</v>
      </c>
      <c r="H50" s="1334"/>
      <c r="I50" s="1334">
        <v>100</v>
      </c>
      <c r="J50" s="1334"/>
      <c r="K50" s="1335">
        <v>3662.2</v>
      </c>
      <c r="L50" s="1335"/>
      <c r="M50" s="1335">
        <v>100</v>
      </c>
      <c r="N50" s="1335"/>
      <c r="O50" s="1335">
        <v>3668.9</v>
      </c>
      <c r="P50" s="1335"/>
      <c r="Q50" s="1335">
        <v>100</v>
      </c>
      <c r="R50" s="1335"/>
      <c r="S50" s="1335">
        <v>3644.3</v>
      </c>
      <c r="T50" s="1335"/>
      <c r="U50" s="1335">
        <v>100</v>
      </c>
      <c r="V50" s="1335"/>
      <c r="W50" s="1335">
        <v>3538.2</v>
      </c>
      <c r="X50" s="1335"/>
      <c r="Y50" s="1335">
        <f>+W50/W$50*100</f>
        <v>100</v>
      </c>
      <c r="Z50" s="1338"/>
      <c r="AA50" s="954"/>
    </row>
    <row r="51" spans="1:27" s="282" customFormat="1" ht="10.5" customHeight="1">
      <c r="A51" s="266"/>
      <c r="B51" s="284"/>
      <c r="C51" s="380"/>
      <c r="D51" s="156" t="s">
        <v>81</v>
      </c>
      <c r="E51" s="1271"/>
      <c r="F51" s="1271"/>
      <c r="G51" s="1314">
        <v>1886.2</v>
      </c>
      <c r="H51" s="1314"/>
      <c r="I51" s="1314">
        <v>50.4</v>
      </c>
      <c r="J51" s="1314"/>
      <c r="K51" s="1315">
        <v>1830.1</v>
      </c>
      <c r="L51" s="1315"/>
      <c r="M51" s="1315">
        <v>50</v>
      </c>
      <c r="N51" s="1315"/>
      <c r="O51" s="1315">
        <v>1839.3</v>
      </c>
      <c r="P51" s="1315"/>
      <c r="Q51" s="1315">
        <v>50.1</v>
      </c>
      <c r="R51" s="1315"/>
      <c r="S51" s="1315">
        <v>1834.9</v>
      </c>
      <c r="T51" s="1315"/>
      <c r="U51" s="1315">
        <v>50.3</v>
      </c>
      <c r="V51" s="1315"/>
      <c r="W51" s="1315">
        <v>1775.4</v>
      </c>
      <c r="X51" s="1315"/>
      <c r="Y51" s="1315">
        <f>+W51/W$50*100</f>
        <v>50.2</v>
      </c>
      <c r="Z51" s="1339"/>
      <c r="AA51" s="215"/>
    </row>
    <row r="52" spans="1:27" s="228" customFormat="1" ht="10.5" customHeight="1">
      <c r="A52" s="227"/>
      <c r="B52" s="218"/>
      <c r="C52" s="149"/>
      <c r="D52" s="156" t="s">
        <v>80</v>
      </c>
      <c r="E52" s="1316"/>
      <c r="F52" s="223"/>
      <c r="G52" s="1314">
        <v>1858.9</v>
      </c>
      <c r="H52" s="1317"/>
      <c r="I52" s="1314">
        <v>49.6</v>
      </c>
      <c r="J52" s="1318"/>
      <c r="K52" s="1315">
        <v>1832.1</v>
      </c>
      <c r="L52" s="353"/>
      <c r="M52" s="1315">
        <v>50</v>
      </c>
      <c r="N52" s="1319"/>
      <c r="O52" s="1315">
        <v>1829.6</v>
      </c>
      <c r="P52" s="353"/>
      <c r="Q52" s="1315">
        <v>49.9</v>
      </c>
      <c r="R52" s="1319"/>
      <c r="S52" s="1315">
        <v>1809.3</v>
      </c>
      <c r="T52" s="353"/>
      <c r="U52" s="1315">
        <v>49.6</v>
      </c>
      <c r="V52" s="1319"/>
      <c r="W52" s="1315">
        <v>1762.8</v>
      </c>
      <c r="X52" s="353"/>
      <c r="Y52" s="1315">
        <f>+W52/W$50*100</f>
        <v>49.8</v>
      </c>
      <c r="Z52" s="1340"/>
      <c r="AA52" s="215"/>
    </row>
    <row r="53" spans="1:27" s="228" customFormat="1" ht="15" customHeight="1">
      <c r="A53" s="227"/>
      <c r="B53" s="760"/>
      <c r="C53" s="669" t="s">
        <v>680</v>
      </c>
      <c r="D53" s="318"/>
      <c r="E53" s="530"/>
      <c r="F53" s="218"/>
      <c r="G53" s="1314">
        <v>63.4</v>
      </c>
      <c r="H53" s="1314"/>
      <c r="I53" s="1314">
        <v>1.7</v>
      </c>
      <c r="J53" s="1314"/>
      <c r="K53" s="1315">
        <v>56.2</v>
      </c>
      <c r="L53" s="1315"/>
      <c r="M53" s="1315">
        <v>1.5</v>
      </c>
      <c r="N53" s="1315"/>
      <c r="O53" s="1315">
        <v>55.1</v>
      </c>
      <c r="P53" s="1315"/>
      <c r="Q53" s="1315">
        <v>1.5</v>
      </c>
      <c r="R53" s="1315"/>
      <c r="S53" s="1315">
        <v>55.5</v>
      </c>
      <c r="T53" s="1315"/>
      <c r="U53" s="1315">
        <v>1.5</v>
      </c>
      <c r="V53" s="1315"/>
      <c r="W53" s="1315">
        <v>54.4</v>
      </c>
      <c r="X53" s="1315"/>
      <c r="Y53" s="1315">
        <f>+W53/W$50*100</f>
        <v>1.5</v>
      </c>
      <c r="Z53" s="1340"/>
      <c r="AA53" s="215"/>
    </row>
    <row r="54" spans="1:27" s="228" customFormat="1" ht="10.5" customHeight="1">
      <c r="A54" s="227"/>
      <c r="B54" s="760"/>
      <c r="C54" s="669"/>
      <c r="D54" s="1216" t="s">
        <v>81</v>
      </c>
      <c r="E54" s="530"/>
      <c r="F54" s="218"/>
      <c r="G54" s="1318">
        <v>35.4</v>
      </c>
      <c r="H54" s="1314"/>
      <c r="I54" s="1318">
        <v>55.8</v>
      </c>
      <c r="J54" s="1314"/>
      <c r="K54" s="1319">
        <v>31.5</v>
      </c>
      <c r="L54" s="1315"/>
      <c r="M54" s="1319">
        <v>56</v>
      </c>
      <c r="N54" s="1315"/>
      <c r="O54" s="1319">
        <v>30</v>
      </c>
      <c r="P54" s="1315"/>
      <c r="Q54" s="1319">
        <v>54.4</v>
      </c>
      <c r="R54" s="1315"/>
      <c r="S54" s="1319">
        <v>29.7</v>
      </c>
      <c r="T54" s="1315"/>
      <c r="U54" s="1319">
        <v>53.5</v>
      </c>
      <c r="V54" s="1315"/>
      <c r="W54" s="1319">
        <v>29.3</v>
      </c>
      <c r="X54" s="1315"/>
      <c r="Y54" s="1319">
        <f>+W54/W53*100</f>
        <v>53.9</v>
      </c>
      <c r="Z54" s="1340"/>
      <c r="AA54" s="215"/>
    </row>
    <row r="55" spans="1:27" s="228" customFormat="1" ht="10.5" customHeight="1">
      <c r="A55" s="227"/>
      <c r="B55" s="218"/>
      <c r="C55" s="669"/>
      <c r="D55" s="1216" t="s">
        <v>80</v>
      </c>
      <c r="E55" s="1296"/>
      <c r="F55" s="218"/>
      <c r="G55" s="1318">
        <v>28.1</v>
      </c>
      <c r="H55" s="1318"/>
      <c r="I55" s="1318">
        <v>44.3</v>
      </c>
      <c r="J55" s="1318"/>
      <c r="K55" s="1319">
        <v>24.7</v>
      </c>
      <c r="L55" s="1319"/>
      <c r="M55" s="1319">
        <v>44</v>
      </c>
      <c r="N55" s="1319"/>
      <c r="O55" s="1319">
        <v>25.1</v>
      </c>
      <c r="P55" s="1319"/>
      <c r="Q55" s="1319">
        <v>45.6</v>
      </c>
      <c r="R55" s="1319"/>
      <c r="S55" s="1319">
        <v>25.8</v>
      </c>
      <c r="T55" s="1319"/>
      <c r="U55" s="1319">
        <v>46.5</v>
      </c>
      <c r="V55" s="1319"/>
      <c r="W55" s="1319">
        <v>25.1</v>
      </c>
      <c r="X55" s="1319"/>
      <c r="Y55" s="1319">
        <f>+W55/W53*100</f>
        <v>46.1</v>
      </c>
      <c r="Z55" s="1340"/>
      <c r="AA55" s="215"/>
    </row>
    <row r="56" spans="1:27" s="228" customFormat="1" ht="15" customHeight="1">
      <c r="A56" s="227"/>
      <c r="B56" s="218"/>
      <c r="C56" s="669" t="s">
        <v>681</v>
      </c>
      <c r="D56" s="318"/>
      <c r="E56" s="1316"/>
      <c r="F56" s="218"/>
      <c r="G56" s="1314">
        <v>541.4</v>
      </c>
      <c r="H56" s="1314"/>
      <c r="I56" s="1314">
        <v>14.5</v>
      </c>
      <c r="J56" s="1314"/>
      <c r="K56" s="1315">
        <v>520.1</v>
      </c>
      <c r="L56" s="1315"/>
      <c r="M56" s="1315">
        <v>14.2</v>
      </c>
      <c r="N56" s="1315"/>
      <c r="O56" s="1315">
        <v>527.5</v>
      </c>
      <c r="P56" s="1315"/>
      <c r="Q56" s="1315">
        <v>14.4</v>
      </c>
      <c r="R56" s="1315"/>
      <c r="S56" s="1315">
        <v>526.29999999999995</v>
      </c>
      <c r="T56" s="1315"/>
      <c r="U56" s="1315">
        <v>14.4</v>
      </c>
      <c r="V56" s="1315"/>
      <c r="W56" s="1315">
        <v>485.4</v>
      </c>
      <c r="X56" s="1315"/>
      <c r="Y56" s="1315">
        <f>+W56/W$50*100</f>
        <v>13.7</v>
      </c>
      <c r="Z56" s="1340"/>
      <c r="AA56" s="215"/>
    </row>
    <row r="57" spans="1:27" s="228" customFormat="1" ht="10.5" customHeight="1">
      <c r="A57" s="227"/>
      <c r="B57" s="218"/>
      <c r="C57" s="669"/>
      <c r="D57" s="1216" t="s">
        <v>81</v>
      </c>
      <c r="E57" s="1316"/>
      <c r="F57" s="218"/>
      <c r="G57" s="1318">
        <v>292.5</v>
      </c>
      <c r="H57" s="1314"/>
      <c r="I57" s="1318">
        <v>54</v>
      </c>
      <c r="J57" s="1314"/>
      <c r="K57" s="1319">
        <v>276.3</v>
      </c>
      <c r="L57" s="1315"/>
      <c r="M57" s="1319">
        <v>53.1</v>
      </c>
      <c r="N57" s="1315"/>
      <c r="O57" s="1319">
        <v>280.10000000000002</v>
      </c>
      <c r="P57" s="1315"/>
      <c r="Q57" s="1319">
        <v>53.1</v>
      </c>
      <c r="R57" s="1315"/>
      <c r="S57" s="1319">
        <v>282.2</v>
      </c>
      <c r="T57" s="1315"/>
      <c r="U57" s="1319">
        <v>53.6</v>
      </c>
      <c r="V57" s="1315"/>
      <c r="W57" s="1319">
        <v>254.5</v>
      </c>
      <c r="X57" s="1315"/>
      <c r="Y57" s="1319">
        <f>+W57/W56*100</f>
        <v>52.4</v>
      </c>
      <c r="Z57" s="1340"/>
      <c r="AA57" s="215"/>
    </row>
    <row r="58" spans="1:27" s="228" customFormat="1" ht="10.5" customHeight="1">
      <c r="A58" s="227"/>
      <c r="B58" s="218"/>
      <c r="C58" s="669"/>
      <c r="D58" s="1216" t="s">
        <v>80</v>
      </c>
      <c r="E58" s="122"/>
      <c r="F58" s="879"/>
      <c r="G58" s="1318">
        <v>249</v>
      </c>
      <c r="H58" s="1314"/>
      <c r="I58" s="1318">
        <v>46</v>
      </c>
      <c r="J58" s="1318"/>
      <c r="K58" s="1319">
        <v>243.8</v>
      </c>
      <c r="L58" s="1315"/>
      <c r="M58" s="1319">
        <v>46.9</v>
      </c>
      <c r="N58" s="1319"/>
      <c r="O58" s="1319">
        <v>247.4</v>
      </c>
      <c r="P58" s="1315"/>
      <c r="Q58" s="1319">
        <v>46.9</v>
      </c>
      <c r="R58" s="1319"/>
      <c r="S58" s="1319">
        <v>244.1</v>
      </c>
      <c r="T58" s="1315"/>
      <c r="U58" s="1319">
        <v>46.4</v>
      </c>
      <c r="V58" s="1319"/>
      <c r="W58" s="1319">
        <v>230.9</v>
      </c>
      <c r="X58" s="1315"/>
      <c r="Y58" s="1319">
        <f>+W58/W56*100</f>
        <v>47.6</v>
      </c>
      <c r="Z58" s="1340"/>
      <c r="AA58" s="215"/>
    </row>
    <row r="59" spans="1:27" s="228" customFormat="1" ht="15" customHeight="1">
      <c r="A59" s="227"/>
      <c r="B59" s="218"/>
      <c r="C59" s="669" t="s">
        <v>682</v>
      </c>
      <c r="D59" s="318"/>
      <c r="E59" s="122"/>
      <c r="F59" s="218"/>
      <c r="G59" s="1314">
        <v>591.29999999999995</v>
      </c>
      <c r="H59" s="1314"/>
      <c r="I59" s="1314">
        <v>15.8</v>
      </c>
      <c r="J59" s="1314"/>
      <c r="K59" s="1315">
        <v>556.29999999999995</v>
      </c>
      <c r="L59" s="1315"/>
      <c r="M59" s="1315">
        <v>15.2</v>
      </c>
      <c r="N59" s="1315"/>
      <c r="O59" s="1315">
        <v>546.70000000000005</v>
      </c>
      <c r="P59" s="1315"/>
      <c r="Q59" s="1315">
        <v>14.9</v>
      </c>
      <c r="R59" s="1315"/>
      <c r="S59" s="1315">
        <v>534.4</v>
      </c>
      <c r="T59" s="1315"/>
      <c r="U59" s="1315">
        <v>14.7</v>
      </c>
      <c r="V59" s="1315"/>
      <c r="W59" s="1315">
        <v>502</v>
      </c>
      <c r="X59" s="1315"/>
      <c r="Y59" s="1315">
        <f>+W59/W$50*100</f>
        <v>14.2</v>
      </c>
      <c r="Z59" s="1340"/>
      <c r="AA59" s="215"/>
    </row>
    <row r="60" spans="1:27" s="228" customFormat="1" ht="10.5" customHeight="1">
      <c r="A60" s="227"/>
      <c r="B60" s="218"/>
      <c r="C60" s="669"/>
      <c r="D60" s="1216" t="s">
        <v>81</v>
      </c>
      <c r="E60" s="122"/>
      <c r="F60" s="218"/>
      <c r="G60" s="1318">
        <v>346.3</v>
      </c>
      <c r="H60" s="1314"/>
      <c r="I60" s="1318">
        <v>58.6</v>
      </c>
      <c r="J60" s="1314"/>
      <c r="K60" s="1319">
        <v>342.1</v>
      </c>
      <c r="L60" s="1315"/>
      <c r="M60" s="1319">
        <v>61.5</v>
      </c>
      <c r="N60" s="1315"/>
      <c r="O60" s="1319">
        <v>335.7</v>
      </c>
      <c r="P60" s="1315"/>
      <c r="Q60" s="1319">
        <v>61.4</v>
      </c>
      <c r="R60" s="1315"/>
      <c r="S60" s="1319">
        <v>324.7</v>
      </c>
      <c r="T60" s="1315"/>
      <c r="U60" s="1319">
        <v>60.8</v>
      </c>
      <c r="V60" s="1315"/>
      <c r="W60" s="1319">
        <v>300</v>
      </c>
      <c r="X60" s="1315"/>
      <c r="Y60" s="1319">
        <f>+W60/W59*100</f>
        <v>59.8</v>
      </c>
      <c r="Z60" s="1340"/>
      <c r="AA60" s="227"/>
    </row>
    <row r="61" spans="1:27" s="228" customFormat="1" ht="10.5" customHeight="1">
      <c r="A61" s="227"/>
      <c r="B61" s="218"/>
      <c r="C61" s="669"/>
      <c r="D61" s="1216" t="s">
        <v>80</v>
      </c>
      <c r="E61" s="530"/>
      <c r="F61" s="218"/>
      <c r="G61" s="1318">
        <v>244.9</v>
      </c>
      <c r="H61" s="1314"/>
      <c r="I61" s="1318">
        <v>41.4</v>
      </c>
      <c r="J61" s="1318"/>
      <c r="K61" s="1319">
        <v>214.2</v>
      </c>
      <c r="L61" s="1315"/>
      <c r="M61" s="1319">
        <v>38.5</v>
      </c>
      <c r="N61" s="1319"/>
      <c r="O61" s="1319">
        <v>211</v>
      </c>
      <c r="P61" s="1315"/>
      <c r="Q61" s="1319">
        <v>38.6</v>
      </c>
      <c r="R61" s="1319"/>
      <c r="S61" s="1319">
        <v>209.7</v>
      </c>
      <c r="T61" s="1315"/>
      <c r="U61" s="1319">
        <v>39.200000000000003</v>
      </c>
      <c r="V61" s="1319"/>
      <c r="W61" s="1319">
        <v>201.9</v>
      </c>
      <c r="X61" s="1315"/>
      <c r="Y61" s="1319">
        <f>+W61/W59*100</f>
        <v>40.200000000000003</v>
      </c>
      <c r="Z61" s="1340"/>
      <c r="AA61" s="227"/>
    </row>
    <row r="62" spans="1:27" s="228" customFormat="1" ht="15" customHeight="1">
      <c r="A62" s="227"/>
      <c r="B62" s="218"/>
      <c r="C62" s="669" t="s">
        <v>683</v>
      </c>
      <c r="D62" s="318"/>
      <c r="E62" s="1316"/>
      <c r="F62" s="218"/>
      <c r="G62" s="1314">
        <v>872.6</v>
      </c>
      <c r="H62" s="1314"/>
      <c r="I62" s="1314">
        <v>23.3</v>
      </c>
      <c r="J62" s="1314"/>
      <c r="K62" s="1315">
        <v>856.9</v>
      </c>
      <c r="L62" s="1315"/>
      <c r="M62" s="1315">
        <v>23.4</v>
      </c>
      <c r="N62" s="1315"/>
      <c r="O62" s="1315">
        <v>845.7</v>
      </c>
      <c r="P62" s="1315"/>
      <c r="Q62" s="1315">
        <v>23.1</v>
      </c>
      <c r="R62" s="1315"/>
      <c r="S62" s="1315">
        <v>842.9</v>
      </c>
      <c r="T62" s="1315"/>
      <c r="U62" s="1315">
        <v>23.1</v>
      </c>
      <c r="V62" s="1315"/>
      <c r="W62" s="1315">
        <v>805.8</v>
      </c>
      <c r="X62" s="1315"/>
      <c r="Y62" s="1315">
        <f>+W62/W$50*100</f>
        <v>22.8</v>
      </c>
      <c r="Z62" s="1340"/>
      <c r="AA62" s="227"/>
    </row>
    <row r="63" spans="1:27" s="228" customFormat="1" ht="10.5" customHeight="1">
      <c r="A63" s="227"/>
      <c r="B63" s="218"/>
      <c r="C63" s="669"/>
      <c r="D63" s="1216" t="s">
        <v>81</v>
      </c>
      <c r="E63" s="1316"/>
      <c r="F63" s="218"/>
      <c r="G63" s="1318">
        <v>463.4</v>
      </c>
      <c r="H63" s="1314"/>
      <c r="I63" s="1318">
        <v>53.1</v>
      </c>
      <c r="J63" s="1314"/>
      <c r="K63" s="1319">
        <v>451.4</v>
      </c>
      <c r="L63" s="1315"/>
      <c r="M63" s="1319">
        <v>52.7</v>
      </c>
      <c r="N63" s="1315"/>
      <c r="O63" s="1319">
        <v>454.1</v>
      </c>
      <c r="P63" s="1315"/>
      <c r="Q63" s="1319">
        <v>53.7</v>
      </c>
      <c r="R63" s="1315"/>
      <c r="S63" s="1319">
        <v>463.2</v>
      </c>
      <c r="T63" s="1315"/>
      <c r="U63" s="1319">
        <v>55</v>
      </c>
      <c r="V63" s="1315"/>
      <c r="W63" s="1319">
        <v>456.9</v>
      </c>
      <c r="X63" s="1315"/>
      <c r="Y63" s="1319">
        <f>+W63/W62*100</f>
        <v>56.7</v>
      </c>
      <c r="Z63" s="1340"/>
      <c r="AA63" s="227"/>
    </row>
    <row r="64" spans="1:27" s="228" customFormat="1" ht="10.5" customHeight="1">
      <c r="A64" s="227"/>
      <c r="B64" s="218"/>
      <c r="C64" s="669"/>
      <c r="D64" s="1216" t="s">
        <v>80</v>
      </c>
      <c r="E64" s="1316"/>
      <c r="F64" s="218"/>
      <c r="G64" s="1318">
        <v>409.2</v>
      </c>
      <c r="H64" s="1314"/>
      <c r="I64" s="1318">
        <v>46.9</v>
      </c>
      <c r="J64" s="1318"/>
      <c r="K64" s="1319">
        <v>405.4</v>
      </c>
      <c r="L64" s="1315"/>
      <c r="M64" s="1319">
        <v>47.3</v>
      </c>
      <c r="N64" s="1319"/>
      <c r="O64" s="1319">
        <v>391.6</v>
      </c>
      <c r="P64" s="1315"/>
      <c r="Q64" s="1319">
        <v>46.3</v>
      </c>
      <c r="R64" s="1319"/>
      <c r="S64" s="1319">
        <v>379.7</v>
      </c>
      <c r="T64" s="1315"/>
      <c r="U64" s="1319">
        <v>45</v>
      </c>
      <c r="V64" s="1319"/>
      <c r="W64" s="1319">
        <v>348.9</v>
      </c>
      <c r="X64" s="1315"/>
      <c r="Y64" s="1319">
        <f>+W64/W62*100</f>
        <v>43.3</v>
      </c>
      <c r="Z64" s="1340"/>
      <c r="AA64" s="227"/>
    </row>
    <row r="65" spans="1:27" s="228" customFormat="1" ht="15" customHeight="1">
      <c r="A65" s="227"/>
      <c r="B65" s="218"/>
      <c r="C65" s="669" t="s">
        <v>688</v>
      </c>
      <c r="D65" s="318"/>
      <c r="E65" s="1316"/>
      <c r="F65" s="218"/>
      <c r="G65" s="1314">
        <v>882.7</v>
      </c>
      <c r="H65" s="1314"/>
      <c r="I65" s="1314">
        <v>23.6</v>
      </c>
      <c r="J65" s="1314"/>
      <c r="K65" s="1315">
        <v>875.3</v>
      </c>
      <c r="L65" s="1315"/>
      <c r="M65" s="1315">
        <v>23.9</v>
      </c>
      <c r="N65" s="1315"/>
      <c r="O65" s="1315">
        <v>867.6</v>
      </c>
      <c r="P65" s="1315"/>
      <c r="Q65" s="1315">
        <v>23.6</v>
      </c>
      <c r="R65" s="1315"/>
      <c r="S65" s="1315">
        <v>865</v>
      </c>
      <c r="T65" s="1315"/>
      <c r="U65" s="1315">
        <v>23.7</v>
      </c>
      <c r="V65" s="1315"/>
      <c r="W65" s="1315">
        <v>857.8</v>
      </c>
      <c r="X65" s="1315"/>
      <c r="Y65" s="1315">
        <f>+W65/W$50*100</f>
        <v>24.2</v>
      </c>
      <c r="Z65" s="1340"/>
      <c r="AA65" s="227"/>
    </row>
    <row r="66" spans="1:27" s="228" customFormat="1" ht="10.5" customHeight="1">
      <c r="A66" s="227"/>
      <c r="B66" s="218"/>
      <c r="C66" s="156"/>
      <c r="D66" s="1216" t="s">
        <v>81</v>
      </c>
      <c r="E66" s="1316"/>
      <c r="F66" s="218"/>
      <c r="G66" s="1318">
        <v>425.6</v>
      </c>
      <c r="H66" s="1314"/>
      <c r="I66" s="1318">
        <v>48.2</v>
      </c>
      <c r="J66" s="1314"/>
      <c r="K66" s="1319">
        <v>408.7</v>
      </c>
      <c r="L66" s="1315"/>
      <c r="M66" s="1319">
        <v>46.7</v>
      </c>
      <c r="N66" s="1315"/>
      <c r="O66" s="1319">
        <v>410.3</v>
      </c>
      <c r="P66" s="1315"/>
      <c r="Q66" s="1319">
        <v>47.3</v>
      </c>
      <c r="R66" s="1315"/>
      <c r="S66" s="1319">
        <v>421.5</v>
      </c>
      <c r="T66" s="1315"/>
      <c r="U66" s="1319">
        <v>48.7</v>
      </c>
      <c r="V66" s="1315"/>
      <c r="W66" s="1319">
        <v>411.7</v>
      </c>
      <c r="X66" s="1315"/>
      <c r="Y66" s="1319">
        <f>+W66/W65*100</f>
        <v>48</v>
      </c>
      <c r="Z66" s="1340"/>
      <c r="AA66" s="227"/>
    </row>
    <row r="67" spans="1:27" s="228" customFormat="1" ht="10.5" customHeight="1">
      <c r="A67" s="227"/>
      <c r="B67" s="218"/>
      <c r="C67" s="318"/>
      <c r="D67" s="529" t="s">
        <v>80</v>
      </c>
      <c r="E67" s="1316"/>
      <c r="F67" s="218"/>
      <c r="G67" s="1318">
        <v>457.1</v>
      </c>
      <c r="H67" s="1314"/>
      <c r="I67" s="1318">
        <v>51.8</v>
      </c>
      <c r="J67" s="1318"/>
      <c r="K67" s="1319">
        <v>466.6</v>
      </c>
      <c r="L67" s="1315"/>
      <c r="M67" s="1319">
        <v>53.3</v>
      </c>
      <c r="N67" s="1319"/>
      <c r="O67" s="1319">
        <v>457.2</v>
      </c>
      <c r="P67" s="1315"/>
      <c r="Q67" s="1319">
        <v>52.7</v>
      </c>
      <c r="R67" s="1319"/>
      <c r="S67" s="1319">
        <v>443.5</v>
      </c>
      <c r="T67" s="1315"/>
      <c r="U67" s="1319">
        <v>51.3</v>
      </c>
      <c r="V67" s="1319"/>
      <c r="W67" s="1319">
        <v>446.1</v>
      </c>
      <c r="X67" s="1315"/>
      <c r="Y67" s="1319">
        <f>+W67/W65*100</f>
        <v>52</v>
      </c>
      <c r="Z67" s="1340"/>
      <c r="AA67" s="227"/>
    </row>
    <row r="68" spans="1:27" s="228" customFormat="1" ht="15" customHeight="1">
      <c r="A68" s="227"/>
      <c r="B68" s="218"/>
      <c r="C68" s="669" t="s">
        <v>689</v>
      </c>
      <c r="D68" s="669"/>
      <c r="E68" s="1316"/>
      <c r="F68" s="218"/>
      <c r="G68" s="1314">
        <v>793.7</v>
      </c>
      <c r="H68" s="1314"/>
      <c r="I68" s="1314">
        <v>21.2</v>
      </c>
      <c r="J68" s="1314"/>
      <c r="K68" s="1315">
        <v>797.4</v>
      </c>
      <c r="L68" s="1315"/>
      <c r="M68" s="1315">
        <v>21.8</v>
      </c>
      <c r="N68" s="1315"/>
      <c r="O68" s="1315">
        <v>826.3</v>
      </c>
      <c r="P68" s="1315"/>
      <c r="Q68" s="1315">
        <v>22.5</v>
      </c>
      <c r="R68" s="1315"/>
      <c r="S68" s="1315">
        <v>820.2</v>
      </c>
      <c r="T68" s="1315"/>
      <c r="U68" s="1315">
        <v>22.5</v>
      </c>
      <c r="V68" s="1315"/>
      <c r="W68" s="1315">
        <v>832.8</v>
      </c>
      <c r="X68" s="1315"/>
      <c r="Y68" s="1315">
        <f>+W68/W$50*100</f>
        <v>23.5</v>
      </c>
      <c r="Z68" s="1340"/>
      <c r="AA68" s="227"/>
    </row>
    <row r="69" spans="1:27" s="228" customFormat="1" ht="10.5" customHeight="1">
      <c r="A69" s="227"/>
      <c r="B69" s="218"/>
      <c r="C69" s="156"/>
      <c r="D69" s="1216" t="s">
        <v>81</v>
      </c>
      <c r="E69" s="1316"/>
      <c r="F69" s="218"/>
      <c r="G69" s="1318">
        <v>323.10000000000002</v>
      </c>
      <c r="H69" s="1314"/>
      <c r="I69" s="1318">
        <v>40.700000000000003</v>
      </c>
      <c r="J69" s="1318"/>
      <c r="K69" s="1319">
        <v>320.10000000000002</v>
      </c>
      <c r="L69" s="1315"/>
      <c r="M69" s="1319">
        <v>40.1</v>
      </c>
      <c r="N69" s="1319"/>
      <c r="O69" s="1319">
        <v>329.1</v>
      </c>
      <c r="P69" s="1315"/>
      <c r="Q69" s="1319">
        <v>39.799999999999997</v>
      </c>
      <c r="R69" s="1319"/>
      <c r="S69" s="1319">
        <v>313.5</v>
      </c>
      <c r="T69" s="1315"/>
      <c r="U69" s="1319">
        <v>38.200000000000003</v>
      </c>
      <c r="V69" s="1319"/>
      <c r="W69" s="1319">
        <v>322.89999999999998</v>
      </c>
      <c r="X69" s="1315"/>
      <c r="Y69" s="1319">
        <f>+W69/W68*100</f>
        <v>38.799999999999997</v>
      </c>
      <c r="Z69" s="1340"/>
      <c r="AA69" s="227"/>
    </row>
    <row r="70" spans="1:27" s="228" customFormat="1" ht="10.5" customHeight="1">
      <c r="A70" s="227"/>
      <c r="B70" s="218"/>
      <c r="C70" s="318"/>
      <c r="D70" s="529" t="s">
        <v>80</v>
      </c>
      <c r="E70" s="1316"/>
      <c r="F70" s="218"/>
      <c r="G70" s="1318">
        <v>470.5</v>
      </c>
      <c r="H70" s="1314"/>
      <c r="I70" s="1318">
        <v>59.3</v>
      </c>
      <c r="J70" s="1318"/>
      <c r="K70" s="1319">
        <v>477.3</v>
      </c>
      <c r="L70" s="1315"/>
      <c r="M70" s="1319">
        <v>59.9</v>
      </c>
      <c r="N70" s="1319"/>
      <c r="O70" s="1319">
        <v>497.2</v>
      </c>
      <c r="P70" s="1315"/>
      <c r="Q70" s="1319">
        <v>60.2</v>
      </c>
      <c r="R70" s="1319"/>
      <c r="S70" s="1319">
        <v>506.7</v>
      </c>
      <c r="T70" s="1315"/>
      <c r="U70" s="1319">
        <v>61.8</v>
      </c>
      <c r="V70" s="1319"/>
      <c r="W70" s="1319">
        <v>509.9</v>
      </c>
      <c r="X70" s="1315"/>
      <c r="Y70" s="1319">
        <f>+W70/W68*100</f>
        <v>61.2</v>
      </c>
      <c r="Z70" s="1340"/>
      <c r="AA70" s="227"/>
    </row>
    <row r="71" spans="1:27" s="30" customFormat="1" ht="4.5" customHeight="1">
      <c r="A71" s="312"/>
      <c r="B71" s="22"/>
      <c r="C71" s="318"/>
      <c r="D71" s="1227"/>
      <c r="E71" s="398"/>
      <c r="F71" s="22"/>
      <c r="G71" s="315"/>
      <c r="H71" s="396"/>
      <c r="I71" s="399"/>
      <c r="J71" s="389"/>
      <c r="K71" s="315"/>
      <c r="L71" s="396"/>
      <c r="M71" s="399"/>
      <c r="N71" s="389"/>
      <c r="O71" s="315"/>
      <c r="P71" s="396"/>
      <c r="Q71" s="399"/>
      <c r="R71" s="396"/>
      <c r="S71" s="315"/>
      <c r="T71" s="396"/>
      <c r="U71" s="399"/>
      <c r="V71" s="396"/>
      <c r="W71" s="315"/>
      <c r="X71" s="329"/>
      <c r="Y71" s="399"/>
      <c r="Z71" s="845"/>
      <c r="AA71" s="312"/>
    </row>
    <row r="72" spans="1:27" s="138" customFormat="1" ht="12" customHeight="1">
      <c r="A72" s="4"/>
      <c r="B72" s="8"/>
      <c r="C72" s="56" t="s">
        <v>217</v>
      </c>
      <c r="D72" s="1222"/>
      <c r="E72" s="150"/>
      <c r="F72" s="22"/>
      <c r="G72" s="827" t="s">
        <v>113</v>
      </c>
      <c r="H72" s="389"/>
      <c r="I72" s="151"/>
      <c r="J72" s="389"/>
      <c r="K72" s="389"/>
      <c r="L72" s="389"/>
      <c r="M72" s="389"/>
      <c r="N72" s="389"/>
      <c r="O72" s="396"/>
      <c r="P72" s="396"/>
      <c r="Q72" s="400"/>
      <c r="R72" s="396"/>
      <c r="S72" s="401"/>
      <c r="T72" s="396"/>
      <c r="U72" s="396"/>
      <c r="V72" s="396"/>
      <c r="W72" s="314"/>
      <c r="X72" s="314"/>
      <c r="Y72" s="314"/>
      <c r="Z72" s="843"/>
      <c r="AA72" s="4"/>
    </row>
    <row r="73" spans="1:27" s="387" customFormat="1" ht="13.5" customHeight="1">
      <c r="A73" s="385"/>
      <c r="B73" s="402"/>
      <c r="C73" s="402"/>
      <c r="D73" s="402"/>
      <c r="E73" s="8"/>
      <c r="F73" s="8"/>
      <c r="G73" s="8"/>
      <c r="H73" s="8"/>
      <c r="I73" s="8"/>
      <c r="J73" s="8"/>
      <c r="K73" s="8"/>
      <c r="L73" s="8"/>
      <c r="M73" s="8"/>
      <c r="N73" s="8"/>
      <c r="O73" s="8"/>
      <c r="P73" s="8"/>
      <c r="Q73" s="8"/>
      <c r="R73" s="8"/>
      <c r="S73" s="1446" t="s">
        <v>516</v>
      </c>
      <c r="T73" s="1446"/>
      <c r="U73" s="1446"/>
      <c r="V73" s="1446"/>
      <c r="W73" s="1446"/>
      <c r="X73" s="1446"/>
      <c r="Y73" s="1446"/>
      <c r="Z73" s="836">
        <v>7</v>
      </c>
      <c r="AA73" s="4"/>
    </row>
    <row r="77" spans="1:27" ht="8.25" customHeight="1"/>
    <row r="79" spans="1:27" ht="9" customHeight="1">
      <c r="Z79" s="236"/>
    </row>
    <row r="80" spans="1:27" ht="8.25" customHeight="1">
      <c r="W80" s="1389"/>
      <c r="X80" s="1389"/>
      <c r="Y80" s="1389"/>
      <c r="Z80" s="1389"/>
    </row>
    <row r="81" ht="9.75" customHeight="1"/>
  </sheetData>
  <mergeCells count="199">
    <mergeCell ref="G8:I8"/>
    <mergeCell ref="K8:M8"/>
    <mergeCell ref="C9:D9"/>
    <mergeCell ref="G9:I9"/>
    <mergeCell ref="K9:M9"/>
    <mergeCell ref="O9:Q9"/>
    <mergeCell ref="W3:Y3"/>
    <mergeCell ref="C5:D6"/>
    <mergeCell ref="G6:I6"/>
    <mergeCell ref="K6:Y6"/>
    <mergeCell ref="G7:I7"/>
    <mergeCell ref="K7:M7"/>
    <mergeCell ref="O7:Q7"/>
    <mergeCell ref="S7:U7"/>
    <mergeCell ref="W7:Y7"/>
    <mergeCell ref="G11:I11"/>
    <mergeCell ref="K11:M11"/>
    <mergeCell ref="O11:Q11"/>
    <mergeCell ref="S11:U11"/>
    <mergeCell ref="W11:Y11"/>
    <mergeCell ref="S9:U9"/>
    <mergeCell ref="W9:Y9"/>
    <mergeCell ref="G10:I10"/>
    <mergeCell ref="K10:M10"/>
    <mergeCell ref="O10:Q10"/>
    <mergeCell ref="S10:U10"/>
    <mergeCell ref="W10:Y10"/>
    <mergeCell ref="G12:I12"/>
    <mergeCell ref="K12:M12"/>
    <mergeCell ref="O12:Q12"/>
    <mergeCell ref="S12:U12"/>
    <mergeCell ref="W12:Y12"/>
    <mergeCell ref="G13:I13"/>
    <mergeCell ref="K13:M13"/>
    <mergeCell ref="O13:Q13"/>
    <mergeCell ref="S13:U13"/>
    <mergeCell ref="W13:Y13"/>
    <mergeCell ref="G14:I14"/>
    <mergeCell ref="K14:M14"/>
    <mergeCell ref="O14:Q14"/>
    <mergeCell ref="S14:U14"/>
    <mergeCell ref="W14:Y14"/>
    <mergeCell ref="G15:I15"/>
    <mergeCell ref="K15:M15"/>
    <mergeCell ref="O15:Q15"/>
    <mergeCell ref="S15:U15"/>
    <mergeCell ref="W15:Y15"/>
    <mergeCell ref="G16:I16"/>
    <mergeCell ref="K16:M16"/>
    <mergeCell ref="O16:Q16"/>
    <mergeCell ref="S16:U16"/>
    <mergeCell ref="W16:Y16"/>
    <mergeCell ref="G17:I17"/>
    <mergeCell ref="K17:M17"/>
    <mergeCell ref="O17:Q17"/>
    <mergeCell ref="S17:U17"/>
    <mergeCell ref="W17:Y17"/>
    <mergeCell ref="G18:I18"/>
    <mergeCell ref="K18:M18"/>
    <mergeCell ref="O18:Q18"/>
    <mergeCell ref="S18:U18"/>
    <mergeCell ref="W18:Y18"/>
    <mergeCell ref="G19:I19"/>
    <mergeCell ref="K19:M19"/>
    <mergeCell ref="O19:Q19"/>
    <mergeCell ref="S19:U19"/>
    <mergeCell ref="W19:Y19"/>
    <mergeCell ref="G20:I20"/>
    <mergeCell ref="K20:M20"/>
    <mergeCell ref="O20:Q20"/>
    <mergeCell ref="S20:U20"/>
    <mergeCell ref="W20:Y20"/>
    <mergeCell ref="G21:I21"/>
    <mergeCell ref="K21:M21"/>
    <mergeCell ref="O21:Q21"/>
    <mergeCell ref="S21:U21"/>
    <mergeCell ref="W21:Y21"/>
    <mergeCell ref="G22:I22"/>
    <mergeCell ref="K22:M22"/>
    <mergeCell ref="O22:Q22"/>
    <mergeCell ref="S22:U22"/>
    <mergeCell ref="W22:Y22"/>
    <mergeCell ref="G23:I23"/>
    <mergeCell ref="K23:M23"/>
    <mergeCell ref="O23:Q23"/>
    <mergeCell ref="S23:U23"/>
    <mergeCell ref="W23:Y23"/>
    <mergeCell ref="G24:I24"/>
    <mergeCell ref="K24:M24"/>
    <mergeCell ref="O24:Q24"/>
    <mergeCell ref="S24:U24"/>
    <mergeCell ref="W24:Y24"/>
    <mergeCell ref="G25:I25"/>
    <mergeCell ref="K25:M25"/>
    <mergeCell ref="O25:Q25"/>
    <mergeCell ref="S25:U25"/>
    <mergeCell ref="W25:Y25"/>
    <mergeCell ref="B28:D28"/>
    <mergeCell ref="G28:I28"/>
    <mergeCell ref="K28:M28"/>
    <mergeCell ref="O28:Q28"/>
    <mergeCell ref="S28:U28"/>
    <mergeCell ref="W28:Y28"/>
    <mergeCell ref="G26:I26"/>
    <mergeCell ref="K26:M26"/>
    <mergeCell ref="O26:Q26"/>
    <mergeCell ref="S26:U26"/>
    <mergeCell ref="W26:Y26"/>
    <mergeCell ref="G27:I27"/>
    <mergeCell ref="K27:M27"/>
    <mergeCell ref="O27:Q27"/>
    <mergeCell ref="S27:U27"/>
    <mergeCell ref="W27:Y27"/>
    <mergeCell ref="B31:D31"/>
    <mergeCell ref="G31:I31"/>
    <mergeCell ref="K31:M31"/>
    <mergeCell ref="O31:Q31"/>
    <mergeCell ref="S31:U31"/>
    <mergeCell ref="W31:Y31"/>
    <mergeCell ref="G29:I29"/>
    <mergeCell ref="K29:M29"/>
    <mergeCell ref="O29:Q29"/>
    <mergeCell ref="S29:U29"/>
    <mergeCell ref="W29:Y29"/>
    <mergeCell ref="G30:I30"/>
    <mergeCell ref="K30:M30"/>
    <mergeCell ref="O30:Q30"/>
    <mergeCell ref="S30:U30"/>
    <mergeCell ref="W30:Y30"/>
    <mergeCell ref="B34:D34"/>
    <mergeCell ref="G34:I34"/>
    <mergeCell ref="K34:M34"/>
    <mergeCell ref="O34:Q34"/>
    <mergeCell ref="S34:U34"/>
    <mergeCell ref="W34:Y34"/>
    <mergeCell ref="G32:I32"/>
    <mergeCell ref="K32:M32"/>
    <mergeCell ref="O32:Q32"/>
    <mergeCell ref="S32:U32"/>
    <mergeCell ref="W32:Y32"/>
    <mergeCell ref="G33:I33"/>
    <mergeCell ref="K33:M33"/>
    <mergeCell ref="O33:Q33"/>
    <mergeCell ref="S33:U33"/>
    <mergeCell ref="W33:Y33"/>
    <mergeCell ref="G35:I35"/>
    <mergeCell ref="K35:M35"/>
    <mergeCell ref="O35:Q35"/>
    <mergeCell ref="S35:U35"/>
    <mergeCell ref="W35:Y35"/>
    <mergeCell ref="G36:I36"/>
    <mergeCell ref="K36:M36"/>
    <mergeCell ref="O36:Q36"/>
    <mergeCell ref="S36:U36"/>
    <mergeCell ref="W36:Y36"/>
    <mergeCell ref="G37:I37"/>
    <mergeCell ref="K37:M37"/>
    <mergeCell ref="O37:Q37"/>
    <mergeCell ref="S37:U37"/>
    <mergeCell ref="W37:Y37"/>
    <mergeCell ref="C38:D38"/>
    <mergeCell ref="G38:I38"/>
    <mergeCell ref="K38:M38"/>
    <mergeCell ref="O38:Q38"/>
    <mergeCell ref="S38:U38"/>
    <mergeCell ref="O40:Q40"/>
    <mergeCell ref="S40:U40"/>
    <mergeCell ref="W40:Y40"/>
    <mergeCell ref="W38:Y38"/>
    <mergeCell ref="C39:D39"/>
    <mergeCell ref="G39:I39"/>
    <mergeCell ref="K39:M39"/>
    <mergeCell ref="O39:Q39"/>
    <mergeCell ref="S39:U39"/>
    <mergeCell ref="W39:Y39"/>
    <mergeCell ref="B1:F1"/>
    <mergeCell ref="W80:Z80"/>
    <mergeCell ref="C4:Y4"/>
    <mergeCell ref="C44:Y44"/>
    <mergeCell ref="C50:F50"/>
    <mergeCell ref="S73:Y73"/>
    <mergeCell ref="W43:Y43"/>
    <mergeCell ref="C45:D46"/>
    <mergeCell ref="G46:I46"/>
    <mergeCell ref="K46:Y46"/>
    <mergeCell ref="G47:I47"/>
    <mergeCell ref="K47:M47"/>
    <mergeCell ref="O47:Q47"/>
    <mergeCell ref="S47:U47"/>
    <mergeCell ref="W47:Y47"/>
    <mergeCell ref="C41:D41"/>
    <mergeCell ref="G41:I41"/>
    <mergeCell ref="K41:M41"/>
    <mergeCell ref="O41:Q41"/>
    <mergeCell ref="S41:U41"/>
    <mergeCell ref="W41:Y41"/>
    <mergeCell ref="C40:D40"/>
    <mergeCell ref="G40:I40"/>
    <mergeCell ref="K40:M40"/>
  </mergeCells>
  <printOptions horizontalCentered="1"/>
  <pageMargins left="0" right="0" top="0.19685039370078741" bottom="0.19685039370078741"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sheetPr>
    <tabColor theme="5"/>
  </sheetPr>
  <dimension ref="A1:AA86"/>
  <sheetViews>
    <sheetView showRuler="0" zoomScaleNormal="100" workbookViewId="0"/>
  </sheetViews>
  <sheetFormatPr defaultRowHeight="12.75"/>
  <cols>
    <col min="1" max="1" width="1" style="216" customWidth="1"/>
    <col min="2" max="2" width="2.5703125" style="216" customWidth="1"/>
    <col min="3" max="3" width="1.140625" style="216" customWidth="1"/>
    <col min="4" max="4" width="28.28515625" style="216" customWidth="1"/>
    <col min="5" max="5" width="0.140625" style="216" customWidth="1"/>
    <col min="6" max="6" width="0.42578125" style="216" customWidth="1"/>
    <col min="7" max="7" width="7.28515625" style="216" customWidth="1"/>
    <col min="8" max="8" width="0.42578125" style="216" customWidth="1"/>
    <col min="9" max="9" width="4.85546875" style="216" customWidth="1"/>
    <col min="10" max="10" width="0.42578125" style="216" customWidth="1"/>
    <col min="11" max="11" width="7.28515625" style="216" customWidth="1"/>
    <col min="12" max="12" width="0.5703125" style="216" customWidth="1"/>
    <col min="13" max="13" width="4.85546875" style="216" customWidth="1"/>
    <col min="14" max="14" width="0.42578125" style="216" customWidth="1"/>
    <col min="15" max="15" width="7.28515625" style="216" customWidth="1"/>
    <col min="16" max="16" width="0.42578125" style="216" customWidth="1"/>
    <col min="17" max="17" width="4.85546875" style="216" customWidth="1"/>
    <col min="18" max="18" width="0.42578125" style="216" customWidth="1"/>
    <col min="19" max="19" width="7.28515625" style="216" customWidth="1"/>
    <col min="20" max="20" width="0.42578125" style="216" customWidth="1"/>
    <col min="21" max="21" width="4.85546875" style="216" customWidth="1"/>
    <col min="22" max="22" width="0.42578125" style="216" customWidth="1"/>
    <col min="23" max="23" width="7.28515625" style="216" customWidth="1"/>
    <col min="24" max="24" width="0.42578125" style="216" customWidth="1"/>
    <col min="25" max="25" width="4.85546875" style="216" customWidth="1"/>
    <col min="26" max="26" width="2.5703125" style="216" customWidth="1"/>
    <col min="27" max="27" width="1" style="216" customWidth="1"/>
    <col min="28" max="16384" width="9.140625" style="216"/>
  </cols>
  <sheetData>
    <row r="1" spans="1:27" s="138" customFormat="1" ht="13.5" customHeight="1">
      <c r="A1" s="4"/>
      <c r="B1" s="823"/>
      <c r="C1" s="823"/>
      <c r="D1" s="823"/>
      <c r="E1" s="823"/>
      <c r="F1" s="821"/>
      <c r="G1" s="821"/>
      <c r="H1" s="821"/>
      <c r="I1" s="821"/>
      <c r="J1" s="821"/>
      <c r="K1" s="821"/>
      <c r="L1" s="821"/>
      <c r="M1" s="821"/>
      <c r="N1" s="821"/>
      <c r="O1" s="1437" t="s">
        <v>733</v>
      </c>
      <c r="P1" s="1437"/>
      <c r="Q1" s="1437"/>
      <c r="R1" s="1437"/>
      <c r="S1" s="1437"/>
      <c r="T1" s="1437"/>
      <c r="U1" s="1437"/>
      <c r="V1" s="1437"/>
      <c r="W1" s="1437"/>
      <c r="X1" s="1437"/>
      <c r="Y1" s="1437"/>
      <c r="Z1" s="570"/>
      <c r="AA1" s="4"/>
    </row>
    <row r="2" spans="1:27" s="138" customFormat="1" ht="6" customHeight="1">
      <c r="A2" s="4"/>
      <c r="B2" s="1219"/>
      <c r="C2" s="1223"/>
      <c r="D2" s="1223"/>
      <c r="E2" s="1223"/>
      <c r="F2" s="403"/>
      <c r="G2" s="403"/>
      <c r="H2" s="403"/>
      <c r="I2" s="403"/>
      <c r="J2" s="403"/>
      <c r="K2" s="403"/>
      <c r="L2" s="403"/>
      <c r="M2" s="403"/>
      <c r="N2" s="8"/>
      <c r="O2" s="8"/>
      <c r="P2" s="8"/>
      <c r="Q2" s="8"/>
      <c r="R2" s="8"/>
      <c r="S2" s="8"/>
      <c r="T2" s="8"/>
      <c r="U2" s="8"/>
      <c r="V2" s="8"/>
      <c r="W2" s="8"/>
      <c r="X2" s="1212"/>
      <c r="Y2" s="1212"/>
      <c r="Z2" s="8"/>
      <c r="AA2" s="4"/>
    </row>
    <row r="3" spans="1:27" s="138" customFormat="1" ht="10.5" customHeight="1" thickBot="1">
      <c r="A3" s="4"/>
      <c r="B3" s="849"/>
      <c r="C3" s="860"/>
      <c r="D3" s="1223"/>
      <c r="E3" s="1223"/>
      <c r="F3" s="403"/>
      <c r="G3" s="403"/>
      <c r="H3" s="403"/>
      <c r="I3" s="403"/>
      <c r="J3" s="403"/>
      <c r="K3" s="403"/>
      <c r="L3" s="403"/>
      <c r="M3" s="403"/>
      <c r="N3" s="8"/>
      <c r="O3" s="8"/>
      <c r="P3" s="8"/>
      <c r="Q3" s="8"/>
      <c r="R3" s="8"/>
      <c r="S3" s="8"/>
      <c r="T3" s="8"/>
      <c r="U3" s="8"/>
      <c r="V3" s="8"/>
      <c r="W3" s="1447" t="s">
        <v>82</v>
      </c>
      <c r="X3" s="1447"/>
      <c r="Y3" s="1447"/>
      <c r="Z3" s="8"/>
      <c r="AA3" s="4"/>
    </row>
    <row r="4" spans="1:27" s="12" customFormat="1" ht="13.5" customHeight="1" thickBot="1">
      <c r="A4" s="11"/>
      <c r="B4" s="850"/>
      <c r="C4" s="1480" t="s">
        <v>241</v>
      </c>
      <c r="D4" s="1481"/>
      <c r="E4" s="1481"/>
      <c r="F4" s="1481"/>
      <c r="G4" s="1481"/>
      <c r="H4" s="1481"/>
      <c r="I4" s="1481"/>
      <c r="J4" s="1481"/>
      <c r="K4" s="1481"/>
      <c r="L4" s="1481"/>
      <c r="M4" s="1481"/>
      <c r="N4" s="1481"/>
      <c r="O4" s="1481"/>
      <c r="P4" s="1481"/>
      <c r="Q4" s="1481"/>
      <c r="R4" s="1481"/>
      <c r="S4" s="1481"/>
      <c r="T4" s="1481"/>
      <c r="U4" s="1481"/>
      <c r="V4" s="1481"/>
      <c r="W4" s="1481"/>
      <c r="X4" s="1481"/>
      <c r="Y4" s="1482"/>
      <c r="Z4" s="8"/>
      <c r="AA4" s="11"/>
    </row>
    <row r="5" spans="1:27" s="138" customFormat="1" ht="7.5" customHeight="1">
      <c r="A5" s="4"/>
      <c r="B5" s="851"/>
      <c r="C5" s="1495" t="s">
        <v>211</v>
      </c>
      <c r="D5" s="1496"/>
      <c r="E5" s="18"/>
      <c r="F5" s="4"/>
      <c r="G5" s="346"/>
      <c r="H5" s="346"/>
      <c r="I5" s="346"/>
      <c r="J5" s="346"/>
      <c r="K5" s="346"/>
      <c r="L5" s="346"/>
      <c r="M5" s="346"/>
      <c r="N5" s="346"/>
      <c r="O5" s="346"/>
      <c r="P5" s="346"/>
      <c r="Q5" s="346"/>
      <c r="R5" s="404"/>
      <c r="T5" s="859"/>
      <c r="U5" s="859"/>
      <c r="V5" s="859"/>
      <c r="W5" s="859"/>
      <c r="X5" s="859"/>
      <c r="Y5" s="859"/>
      <c r="Z5" s="8"/>
      <c r="AA5" s="4"/>
    </row>
    <row r="6" spans="1:27" s="138" customFormat="1" ht="13.5" customHeight="1">
      <c r="A6" s="4"/>
      <c r="B6" s="851"/>
      <c r="C6" s="1497"/>
      <c r="D6" s="1497"/>
      <c r="E6" s="1228"/>
      <c r="F6" s="671">
        <v>2010</v>
      </c>
      <c r="G6" s="1474">
        <v>2011</v>
      </c>
      <c r="H6" s="1474"/>
      <c r="I6" s="1474"/>
      <c r="J6" s="383"/>
      <c r="K6" s="1474">
        <v>2012</v>
      </c>
      <c r="L6" s="1474"/>
      <c r="M6" s="1474"/>
      <c r="N6" s="1474"/>
      <c r="O6" s="1474"/>
      <c r="P6" s="1474"/>
      <c r="Q6" s="1474"/>
      <c r="R6" s="1474"/>
      <c r="S6" s="1474"/>
      <c r="T6" s="1474"/>
      <c r="U6" s="1474"/>
      <c r="V6" s="1474"/>
      <c r="W6" s="1474"/>
      <c r="X6" s="1474"/>
      <c r="Y6" s="1474"/>
      <c r="Z6" s="8"/>
      <c r="AA6" s="4"/>
    </row>
    <row r="7" spans="1:27" s="138" customFormat="1" ht="12.75" customHeight="1">
      <c r="A7" s="4"/>
      <c r="B7" s="851"/>
      <c r="C7" s="18"/>
      <c r="D7" s="18"/>
      <c r="E7" s="18"/>
      <c r="F7" s="1476" t="s">
        <v>236</v>
      </c>
      <c r="G7" s="1476"/>
      <c r="H7" s="1476"/>
      <c r="I7" s="1476"/>
      <c r="J7" s="1225"/>
      <c r="K7" s="1476" t="s">
        <v>237</v>
      </c>
      <c r="L7" s="1476"/>
      <c r="M7" s="1476"/>
      <c r="N7" s="1225"/>
      <c r="O7" s="1476" t="s">
        <v>238</v>
      </c>
      <c r="P7" s="1476"/>
      <c r="Q7" s="1476"/>
      <c r="R7" s="384"/>
      <c r="S7" s="1476" t="s">
        <v>239</v>
      </c>
      <c r="T7" s="1476"/>
      <c r="U7" s="1476"/>
      <c r="V7" s="383"/>
      <c r="W7" s="1476" t="s">
        <v>236</v>
      </c>
      <c r="X7" s="1476"/>
      <c r="Y7" s="1476"/>
      <c r="Z7" s="1221"/>
      <c r="AA7" s="4"/>
    </row>
    <row r="8" spans="1:27" s="138" customFormat="1" ht="3" customHeight="1">
      <c r="A8" s="4"/>
      <c r="B8" s="851"/>
      <c r="C8" s="858"/>
      <c r="D8" s="858"/>
      <c r="E8" s="861"/>
      <c r="F8" s="819"/>
      <c r="G8" s="862"/>
      <c r="H8" s="862"/>
      <c r="I8" s="819"/>
      <c r="J8" s="819"/>
      <c r="K8" s="862"/>
      <c r="L8" s="862"/>
      <c r="M8" s="819"/>
      <c r="N8" s="863"/>
      <c r="O8" s="862"/>
      <c r="P8" s="862"/>
      <c r="Q8" s="819"/>
      <c r="R8" s="831"/>
      <c r="S8" s="819"/>
      <c r="T8" s="819"/>
      <c r="U8" s="819"/>
      <c r="V8" s="831"/>
      <c r="W8" s="819"/>
      <c r="X8" s="819"/>
      <c r="Y8" s="819"/>
      <c r="Z8" s="1221"/>
      <c r="AA8" s="4"/>
    </row>
    <row r="9" spans="1:27" s="357" customFormat="1" ht="12" customHeight="1">
      <c r="A9" s="137"/>
      <c r="B9" s="852"/>
      <c r="C9" s="1471" t="s">
        <v>242</v>
      </c>
      <c r="D9" s="1471"/>
      <c r="E9" s="1213"/>
      <c r="F9" s="858"/>
      <c r="G9" s="1489">
        <v>771</v>
      </c>
      <c r="H9" s="1489"/>
      <c r="I9" s="1489"/>
      <c r="J9" s="831"/>
      <c r="K9" s="1489">
        <v>819.3</v>
      </c>
      <c r="L9" s="1489"/>
      <c r="M9" s="1489"/>
      <c r="N9" s="831"/>
      <c r="O9" s="1489">
        <v>826.9</v>
      </c>
      <c r="P9" s="1489"/>
      <c r="Q9" s="1489"/>
      <c r="R9" s="831"/>
      <c r="S9" s="1489">
        <v>870.9</v>
      </c>
      <c r="T9" s="1489"/>
      <c r="U9" s="1489"/>
      <c r="V9" s="831"/>
      <c r="W9" s="1490">
        <v>923.2</v>
      </c>
      <c r="X9" s="1490"/>
      <c r="Y9" s="1490"/>
      <c r="Z9" s="356"/>
      <c r="AA9" s="137"/>
    </row>
    <row r="10" spans="1:27" s="138" customFormat="1" ht="12.75" customHeight="1">
      <c r="A10" s="4"/>
      <c r="B10" s="851"/>
      <c r="C10" s="156" t="s">
        <v>81</v>
      </c>
      <c r="D10" s="312"/>
      <c r="E10" s="18"/>
      <c r="F10" s="18"/>
      <c r="G10" s="1491">
        <v>405.7</v>
      </c>
      <c r="H10" s="1491"/>
      <c r="I10" s="1491"/>
      <c r="J10" s="383"/>
      <c r="K10" s="1491">
        <v>427.3</v>
      </c>
      <c r="L10" s="1491"/>
      <c r="M10" s="1491"/>
      <c r="N10" s="383"/>
      <c r="O10" s="1491">
        <v>438.1</v>
      </c>
      <c r="P10" s="1491"/>
      <c r="Q10" s="1491"/>
      <c r="R10" s="383"/>
      <c r="S10" s="1491">
        <v>468.5</v>
      </c>
      <c r="T10" s="1491"/>
      <c r="U10" s="1491"/>
      <c r="V10" s="383"/>
      <c r="W10" s="1492">
        <v>481.8</v>
      </c>
      <c r="X10" s="1492"/>
      <c r="Y10" s="1492"/>
      <c r="Z10" s="1221"/>
      <c r="AA10" s="4"/>
    </row>
    <row r="11" spans="1:27" s="138" customFormat="1" ht="12.75" customHeight="1">
      <c r="A11" s="4"/>
      <c r="B11" s="851"/>
      <c r="C11" s="156" t="s">
        <v>80</v>
      </c>
      <c r="D11" s="312"/>
      <c r="E11" s="18"/>
      <c r="F11" s="18"/>
      <c r="G11" s="1491">
        <v>365.3</v>
      </c>
      <c r="H11" s="1491"/>
      <c r="I11" s="1491"/>
      <c r="J11" s="383"/>
      <c r="K11" s="1491">
        <v>391.9</v>
      </c>
      <c r="L11" s="1491"/>
      <c r="M11" s="1491"/>
      <c r="N11" s="383"/>
      <c r="O11" s="1491">
        <v>388.8</v>
      </c>
      <c r="P11" s="1491"/>
      <c r="Q11" s="1491"/>
      <c r="R11" s="383"/>
      <c r="S11" s="1491">
        <v>402.5</v>
      </c>
      <c r="T11" s="1491"/>
      <c r="U11" s="1491"/>
      <c r="V11" s="383"/>
      <c r="W11" s="1492">
        <v>441.4</v>
      </c>
      <c r="X11" s="1492"/>
      <c r="Y11" s="1492"/>
      <c r="Z11" s="1221"/>
      <c r="AA11" s="4"/>
    </row>
    <row r="12" spans="1:27" s="138" customFormat="1" ht="18.75" customHeight="1">
      <c r="A12" s="4"/>
      <c r="B12" s="851"/>
      <c r="C12" s="156" t="s">
        <v>212</v>
      </c>
      <c r="D12" s="312"/>
      <c r="E12" s="18"/>
      <c r="F12" s="18"/>
      <c r="G12" s="1491">
        <v>156.30000000000001</v>
      </c>
      <c r="H12" s="1491"/>
      <c r="I12" s="1491"/>
      <c r="J12" s="383"/>
      <c r="K12" s="1491">
        <v>154.4</v>
      </c>
      <c r="L12" s="1491"/>
      <c r="M12" s="1491"/>
      <c r="N12" s="383"/>
      <c r="O12" s="1491">
        <v>149.69999999999999</v>
      </c>
      <c r="P12" s="1491"/>
      <c r="Q12" s="1491"/>
      <c r="R12" s="383"/>
      <c r="S12" s="1491">
        <v>175.1</v>
      </c>
      <c r="T12" s="1491"/>
      <c r="U12" s="1491"/>
      <c r="V12" s="383"/>
      <c r="W12" s="1492">
        <v>164.9</v>
      </c>
      <c r="X12" s="1492"/>
      <c r="Y12" s="1492"/>
      <c r="Z12" s="1221"/>
      <c r="AA12" s="4"/>
    </row>
    <row r="13" spans="1:27" s="138" customFormat="1" ht="12.75" customHeight="1">
      <c r="A13" s="4"/>
      <c r="B13" s="851"/>
      <c r="C13" s="156" t="s">
        <v>213</v>
      </c>
      <c r="D13" s="312"/>
      <c r="E13" s="18"/>
      <c r="F13" s="18"/>
      <c r="G13" s="1491">
        <v>387.9</v>
      </c>
      <c r="H13" s="1491"/>
      <c r="I13" s="1491"/>
      <c r="J13" s="383"/>
      <c r="K13" s="1491">
        <v>417.5</v>
      </c>
      <c r="L13" s="1491"/>
      <c r="M13" s="1491"/>
      <c r="N13" s="383"/>
      <c r="O13" s="1491">
        <v>415.4</v>
      </c>
      <c r="P13" s="1491"/>
      <c r="Q13" s="1491"/>
      <c r="R13" s="383"/>
      <c r="S13" s="1491">
        <v>435.6</v>
      </c>
      <c r="T13" s="1491"/>
      <c r="U13" s="1491"/>
      <c r="V13" s="383"/>
      <c r="W13" s="1492">
        <v>482.3</v>
      </c>
      <c r="X13" s="1492"/>
      <c r="Y13" s="1492"/>
      <c r="Z13" s="1221"/>
      <c r="AA13" s="4"/>
    </row>
    <row r="14" spans="1:27" s="138" customFormat="1" ht="12.75" customHeight="1">
      <c r="A14" s="4"/>
      <c r="B14" s="851"/>
      <c r="C14" s="156" t="s">
        <v>214</v>
      </c>
      <c r="D14" s="312"/>
      <c r="E14" s="18"/>
      <c r="F14" s="18"/>
      <c r="G14" s="1491">
        <v>226.9</v>
      </c>
      <c r="H14" s="1491"/>
      <c r="I14" s="1491"/>
      <c r="J14" s="383"/>
      <c r="K14" s="1491">
        <v>247.4</v>
      </c>
      <c r="L14" s="1491"/>
      <c r="M14" s="1491"/>
      <c r="N14" s="383"/>
      <c r="O14" s="1491">
        <v>261.8</v>
      </c>
      <c r="P14" s="1491"/>
      <c r="Q14" s="1491"/>
      <c r="R14" s="383"/>
      <c r="S14" s="1491">
        <v>260.2</v>
      </c>
      <c r="T14" s="1491"/>
      <c r="U14" s="1491"/>
      <c r="V14" s="383"/>
      <c r="W14" s="1492">
        <v>276</v>
      </c>
      <c r="X14" s="1492"/>
      <c r="Y14" s="1492"/>
      <c r="Z14" s="1221"/>
      <c r="AA14" s="4"/>
    </row>
    <row r="15" spans="1:27" s="138" customFormat="1" ht="18.75" customHeight="1">
      <c r="A15" s="4"/>
      <c r="B15" s="851"/>
      <c r="C15" s="156" t="s">
        <v>243</v>
      </c>
      <c r="D15" s="312"/>
      <c r="E15" s="18"/>
      <c r="F15" s="18"/>
      <c r="G15" s="1491">
        <v>80.2</v>
      </c>
      <c r="H15" s="1491"/>
      <c r="I15" s="1491"/>
      <c r="J15" s="383"/>
      <c r="K15" s="1491">
        <v>83.4</v>
      </c>
      <c r="L15" s="1491"/>
      <c r="M15" s="1491"/>
      <c r="N15" s="383"/>
      <c r="O15" s="1491">
        <v>81.900000000000006</v>
      </c>
      <c r="P15" s="1491"/>
      <c r="Q15" s="1491"/>
      <c r="R15" s="383"/>
      <c r="S15" s="1491">
        <v>98.8</v>
      </c>
      <c r="T15" s="1491"/>
      <c r="U15" s="1491"/>
      <c r="V15" s="383"/>
      <c r="W15" s="1492">
        <v>101.6</v>
      </c>
      <c r="X15" s="1492"/>
      <c r="Y15" s="1492"/>
      <c r="Z15" s="1221"/>
      <c r="AA15" s="4"/>
    </row>
    <row r="16" spans="1:27" s="138" customFormat="1" ht="12.75" customHeight="1">
      <c r="A16" s="4"/>
      <c r="B16" s="851"/>
      <c r="C16" s="156" t="s">
        <v>244</v>
      </c>
      <c r="D16" s="312"/>
      <c r="E16" s="18"/>
      <c r="F16" s="18"/>
      <c r="G16" s="1491">
        <v>690.8</v>
      </c>
      <c r="H16" s="1491"/>
      <c r="I16" s="1491"/>
      <c r="J16" s="383"/>
      <c r="K16" s="1491">
        <v>735.9</v>
      </c>
      <c r="L16" s="1491"/>
      <c r="M16" s="1491"/>
      <c r="N16" s="383"/>
      <c r="O16" s="1491">
        <v>745</v>
      </c>
      <c r="P16" s="1491"/>
      <c r="Q16" s="1491"/>
      <c r="R16" s="383"/>
      <c r="S16" s="1491">
        <v>772.2</v>
      </c>
      <c r="T16" s="1491"/>
      <c r="U16" s="1491"/>
      <c r="V16" s="383"/>
      <c r="W16" s="1492">
        <v>821.6</v>
      </c>
      <c r="X16" s="1492"/>
      <c r="Y16" s="1492"/>
      <c r="Z16" s="1221"/>
      <c r="AA16" s="4"/>
    </row>
    <row r="17" spans="1:27" s="138" customFormat="1" ht="18.75" customHeight="1">
      <c r="A17" s="4"/>
      <c r="B17" s="851"/>
      <c r="C17" s="156" t="s">
        <v>245</v>
      </c>
      <c r="D17" s="312"/>
      <c r="E17" s="18"/>
      <c r="F17" s="18"/>
      <c r="G17" s="1491">
        <v>365.6</v>
      </c>
      <c r="H17" s="1491"/>
      <c r="I17" s="1491"/>
      <c r="J17" s="383"/>
      <c r="K17" s="1491">
        <v>403.1</v>
      </c>
      <c r="L17" s="1491"/>
      <c r="M17" s="1491"/>
      <c r="N17" s="383"/>
      <c r="O17" s="1491">
        <v>383.6</v>
      </c>
      <c r="P17" s="1491"/>
      <c r="Q17" s="1491"/>
      <c r="R17" s="383"/>
      <c r="S17" s="1491">
        <v>387</v>
      </c>
      <c r="T17" s="1491"/>
      <c r="U17" s="1491"/>
      <c r="V17" s="383"/>
      <c r="W17" s="1492">
        <v>403.3</v>
      </c>
      <c r="X17" s="1492"/>
      <c r="Y17" s="1492"/>
      <c r="Z17" s="1221"/>
      <c r="AA17" s="4"/>
    </row>
    <row r="18" spans="1:27" s="138" customFormat="1" ht="12.75" customHeight="1">
      <c r="A18" s="4"/>
      <c r="B18" s="851"/>
      <c r="C18" s="156" t="s">
        <v>246</v>
      </c>
      <c r="D18" s="312"/>
      <c r="E18" s="18"/>
      <c r="F18" s="18"/>
      <c r="G18" s="1491">
        <v>405.5</v>
      </c>
      <c r="H18" s="1491"/>
      <c r="I18" s="1491"/>
      <c r="J18" s="383"/>
      <c r="K18" s="1491">
        <v>416.2</v>
      </c>
      <c r="L18" s="1491"/>
      <c r="M18" s="1491"/>
      <c r="N18" s="383"/>
      <c r="O18" s="1491">
        <v>443.3</v>
      </c>
      <c r="P18" s="1491"/>
      <c r="Q18" s="1491"/>
      <c r="R18" s="383"/>
      <c r="S18" s="1491">
        <v>483.9</v>
      </c>
      <c r="T18" s="1491"/>
      <c r="U18" s="1491"/>
      <c r="V18" s="383"/>
      <c r="W18" s="1492">
        <v>519.9</v>
      </c>
      <c r="X18" s="1492"/>
      <c r="Y18" s="1492"/>
      <c r="Z18" s="1221"/>
      <c r="AA18" s="4"/>
    </row>
    <row r="19" spans="1:27" s="138" customFormat="1" ht="2.25" customHeight="1">
      <c r="A19" s="4"/>
      <c r="B19" s="851"/>
      <c r="C19" s="14"/>
      <c r="D19" s="18"/>
      <c r="E19" s="18"/>
      <c r="F19" s="18"/>
      <c r="G19" s="1493"/>
      <c r="H19" s="1493"/>
      <c r="I19" s="1493"/>
      <c r="J19" s="383"/>
      <c r="K19" s="1493"/>
      <c r="L19" s="1493"/>
      <c r="M19" s="1493"/>
      <c r="N19" s="383"/>
      <c r="O19" s="1493"/>
      <c r="P19" s="1493"/>
      <c r="Q19" s="1493"/>
      <c r="R19" s="383"/>
      <c r="S19" s="1493"/>
      <c r="T19" s="1493"/>
      <c r="U19" s="1493"/>
      <c r="V19" s="383"/>
      <c r="W19" s="1494"/>
      <c r="X19" s="1494"/>
      <c r="Y19" s="1494"/>
      <c r="Z19" s="1221"/>
      <c r="AA19" s="4"/>
    </row>
    <row r="20" spans="1:27" s="357" customFormat="1" ht="16.5" customHeight="1">
      <c r="A20" s="137"/>
      <c r="B20" s="852"/>
      <c r="C20" s="1471" t="s">
        <v>247</v>
      </c>
      <c r="D20" s="1471"/>
      <c r="E20" s="1213"/>
      <c r="F20" s="858"/>
      <c r="G20" s="1489">
        <v>14</v>
      </c>
      <c r="H20" s="1489"/>
      <c r="I20" s="1489"/>
      <c r="J20" s="831"/>
      <c r="K20" s="1489">
        <v>14.9</v>
      </c>
      <c r="L20" s="1489"/>
      <c r="M20" s="1489"/>
      <c r="N20" s="831"/>
      <c r="O20" s="1489">
        <v>15</v>
      </c>
      <c r="P20" s="1489"/>
      <c r="Q20" s="1489"/>
      <c r="R20" s="831"/>
      <c r="S20" s="1489">
        <v>15.8</v>
      </c>
      <c r="T20" s="1489"/>
      <c r="U20" s="1489"/>
      <c r="V20" s="831"/>
      <c r="W20" s="1490">
        <v>16.899999999999999</v>
      </c>
      <c r="X20" s="1490"/>
      <c r="Y20" s="1490"/>
      <c r="Z20" s="356"/>
      <c r="AA20" s="137"/>
    </row>
    <row r="21" spans="1:27" s="138" customFormat="1" ht="12.75" customHeight="1">
      <c r="A21" s="4"/>
      <c r="B21" s="851"/>
      <c r="C21" s="156" t="s">
        <v>81</v>
      </c>
      <c r="D21" s="312"/>
      <c r="E21" s="18"/>
      <c r="F21" s="18"/>
      <c r="G21" s="1491">
        <v>13.9</v>
      </c>
      <c r="H21" s="1491"/>
      <c r="I21" s="1491"/>
      <c r="J21" s="383"/>
      <c r="K21" s="1491">
        <v>14.8</v>
      </c>
      <c r="L21" s="1491"/>
      <c r="M21" s="1491"/>
      <c r="N21" s="383"/>
      <c r="O21" s="1491">
        <v>15.1</v>
      </c>
      <c r="P21" s="1491"/>
      <c r="Q21" s="1491"/>
      <c r="R21" s="383"/>
      <c r="S21" s="1491">
        <v>16</v>
      </c>
      <c r="T21" s="1491"/>
      <c r="U21" s="1491"/>
      <c r="V21" s="383"/>
      <c r="W21" s="1492">
        <v>16.8</v>
      </c>
      <c r="X21" s="1492"/>
      <c r="Y21" s="1492"/>
      <c r="Z21" s="1221"/>
      <c r="AA21" s="4"/>
    </row>
    <row r="22" spans="1:27" s="138" customFormat="1" ht="12.75" customHeight="1">
      <c r="A22" s="4"/>
      <c r="B22" s="851"/>
      <c r="C22" s="156" t="s">
        <v>80</v>
      </c>
      <c r="D22" s="312"/>
      <c r="E22" s="18"/>
      <c r="F22" s="18"/>
      <c r="G22" s="1491">
        <v>14.1</v>
      </c>
      <c r="H22" s="1491"/>
      <c r="I22" s="1491"/>
      <c r="J22" s="383"/>
      <c r="K22" s="1491">
        <v>15.1</v>
      </c>
      <c r="L22" s="1491"/>
      <c r="M22" s="1491"/>
      <c r="N22" s="383"/>
      <c r="O22" s="1491">
        <v>14.9</v>
      </c>
      <c r="P22" s="1491"/>
      <c r="Q22" s="1491"/>
      <c r="R22" s="383"/>
      <c r="S22" s="1491">
        <v>15.4</v>
      </c>
      <c r="T22" s="1491"/>
      <c r="U22" s="1491"/>
      <c r="V22" s="383"/>
      <c r="W22" s="1492">
        <v>17.100000000000001</v>
      </c>
      <c r="X22" s="1492"/>
      <c r="Y22" s="1492"/>
      <c r="Z22" s="1221"/>
      <c r="AA22" s="4"/>
    </row>
    <row r="23" spans="1:27" s="138" customFormat="1" ht="1.5" customHeight="1">
      <c r="A23" s="4"/>
      <c r="B23" s="851"/>
      <c r="C23" s="156"/>
      <c r="D23" s="312"/>
      <c r="E23" s="18"/>
      <c r="F23" s="18"/>
      <c r="G23" s="1491"/>
      <c r="H23" s="1491"/>
      <c r="I23" s="1491"/>
      <c r="J23" s="383"/>
      <c r="K23" s="1491"/>
      <c r="L23" s="1491"/>
      <c r="M23" s="1491"/>
      <c r="N23" s="383"/>
      <c r="O23" s="1491"/>
      <c r="P23" s="1491"/>
      <c r="Q23" s="1491"/>
      <c r="R23" s="383"/>
      <c r="S23" s="1491"/>
      <c r="T23" s="1491"/>
      <c r="U23" s="1491"/>
      <c r="V23" s="383"/>
      <c r="W23" s="1492"/>
      <c r="X23" s="1492"/>
      <c r="Y23" s="1492"/>
      <c r="Z23" s="1221"/>
      <c r="AA23" s="4"/>
    </row>
    <row r="24" spans="1:27" s="408" customFormat="1" ht="12.75" customHeight="1">
      <c r="A24" s="405"/>
      <c r="B24" s="853"/>
      <c r="C24" s="1216" t="s">
        <v>248</v>
      </c>
      <c r="D24" s="405"/>
      <c r="E24" s="406"/>
      <c r="F24" s="407"/>
      <c r="G24" s="1487">
        <v>0.2</v>
      </c>
      <c r="H24" s="1487"/>
      <c r="I24" s="1487"/>
      <c r="J24" s="383"/>
      <c r="K24" s="1487">
        <v>0.3</v>
      </c>
      <c r="L24" s="1487"/>
      <c r="M24" s="1487"/>
      <c r="N24" s="383"/>
      <c r="O24" s="1487">
        <v>-0.2</v>
      </c>
      <c r="P24" s="1487"/>
      <c r="Q24" s="1487"/>
      <c r="R24" s="383"/>
      <c r="S24" s="1487">
        <v>-0.6</v>
      </c>
      <c r="T24" s="1487"/>
      <c r="U24" s="1487"/>
      <c r="V24" s="383"/>
      <c r="W24" s="1488">
        <v>0.3</v>
      </c>
      <c r="X24" s="1488"/>
      <c r="Y24" s="1488"/>
      <c r="Z24" s="407"/>
      <c r="AA24" s="405"/>
    </row>
    <row r="25" spans="1:27" s="138" customFormat="1" ht="6.75" customHeight="1">
      <c r="A25" s="4"/>
      <c r="B25" s="851"/>
      <c r="C25" s="156"/>
      <c r="D25" s="312"/>
      <c r="E25" s="18"/>
      <c r="F25" s="18"/>
      <c r="G25" s="1454"/>
      <c r="H25" s="1454"/>
      <c r="I25" s="1454"/>
      <c r="J25" s="383"/>
      <c r="K25" s="1454"/>
      <c r="L25" s="1454"/>
      <c r="M25" s="1454"/>
      <c r="N25" s="383"/>
      <c r="O25" s="1454"/>
      <c r="P25" s="1454"/>
      <c r="Q25" s="1454"/>
      <c r="R25" s="383"/>
      <c r="S25" s="1454"/>
      <c r="T25" s="1454"/>
      <c r="U25" s="1454"/>
      <c r="V25" s="383"/>
      <c r="W25" s="1455"/>
      <c r="X25" s="1455"/>
      <c r="Y25" s="1455"/>
      <c r="Z25" s="1221"/>
      <c r="AA25" s="4"/>
    </row>
    <row r="26" spans="1:27" s="138" customFormat="1" ht="12.75" customHeight="1">
      <c r="A26" s="4"/>
      <c r="B26" s="851"/>
      <c r="C26" s="156" t="s">
        <v>212</v>
      </c>
      <c r="D26" s="312"/>
      <c r="E26" s="18"/>
      <c r="F26" s="18"/>
      <c r="G26" s="1491">
        <v>35.4</v>
      </c>
      <c r="H26" s="1491"/>
      <c r="I26" s="1491"/>
      <c r="J26" s="383"/>
      <c r="K26" s="1491">
        <v>36.200000000000003</v>
      </c>
      <c r="L26" s="1491"/>
      <c r="M26" s="1491"/>
      <c r="N26" s="383"/>
      <c r="O26" s="1491">
        <v>35.5</v>
      </c>
      <c r="P26" s="1491"/>
      <c r="Q26" s="1491"/>
      <c r="R26" s="383"/>
      <c r="S26" s="1491">
        <v>39</v>
      </c>
      <c r="T26" s="1491"/>
      <c r="U26" s="1491"/>
      <c r="V26" s="383"/>
      <c r="W26" s="1492">
        <v>40</v>
      </c>
      <c r="X26" s="1492"/>
      <c r="Y26" s="1492"/>
      <c r="Z26" s="1221"/>
      <c r="AA26" s="4"/>
    </row>
    <row r="27" spans="1:27" s="138" customFormat="1" ht="12.75" customHeight="1">
      <c r="A27" s="4"/>
      <c r="B27" s="851"/>
      <c r="C27" s="156" t="s">
        <v>213</v>
      </c>
      <c r="D27" s="4"/>
      <c r="E27" s="18"/>
      <c r="F27" s="18"/>
      <c r="G27" s="1491">
        <v>13.6</v>
      </c>
      <c r="H27" s="1491"/>
      <c r="I27" s="1491"/>
      <c r="J27" s="383"/>
      <c r="K27" s="1491">
        <v>14.8</v>
      </c>
      <c r="L27" s="1491"/>
      <c r="M27" s="1491"/>
      <c r="N27" s="383"/>
      <c r="O27" s="1491">
        <v>14.7</v>
      </c>
      <c r="P27" s="1491"/>
      <c r="Q27" s="1491"/>
      <c r="R27" s="383"/>
      <c r="S27" s="1491">
        <v>15.6</v>
      </c>
      <c r="T27" s="1491"/>
      <c r="U27" s="1491"/>
      <c r="V27" s="383"/>
      <c r="W27" s="1492">
        <v>17.399999999999999</v>
      </c>
      <c r="X27" s="1492"/>
      <c r="Y27" s="1492"/>
      <c r="Z27" s="1221"/>
      <c r="AA27" s="4"/>
    </row>
    <row r="28" spans="1:27" s="138" customFormat="1" ht="12.75" customHeight="1">
      <c r="A28" s="4"/>
      <c r="B28" s="851"/>
      <c r="C28" s="156" t="s">
        <v>214</v>
      </c>
      <c r="D28" s="4"/>
      <c r="E28" s="18"/>
      <c r="F28" s="18"/>
      <c r="G28" s="1491">
        <v>10.199999999999999</v>
      </c>
      <c r="H28" s="1491"/>
      <c r="I28" s="1491"/>
      <c r="J28" s="383"/>
      <c r="K28" s="1491">
        <v>11.1</v>
      </c>
      <c r="L28" s="1491"/>
      <c r="M28" s="1491"/>
      <c r="N28" s="383"/>
      <c r="O28" s="1491">
        <v>11.5</v>
      </c>
      <c r="P28" s="1491"/>
      <c r="Q28" s="1491"/>
      <c r="R28" s="383"/>
      <c r="S28" s="1491">
        <v>11.4</v>
      </c>
      <c r="T28" s="1491"/>
      <c r="U28" s="1491"/>
      <c r="V28" s="383"/>
      <c r="W28" s="1492">
        <v>12.2</v>
      </c>
      <c r="X28" s="1492"/>
      <c r="Y28" s="1492"/>
      <c r="Z28" s="1221"/>
      <c r="AA28" s="4"/>
    </row>
    <row r="29" spans="1:27" s="27" customFormat="1" ht="18.75" customHeight="1">
      <c r="A29" s="394"/>
      <c r="B29" s="854"/>
      <c r="C29" s="156" t="s">
        <v>249</v>
      </c>
      <c r="D29" s="312"/>
      <c r="E29" s="395"/>
      <c r="F29" s="395"/>
      <c r="G29" s="1491">
        <v>14.1</v>
      </c>
      <c r="H29" s="1491"/>
      <c r="I29" s="1491"/>
      <c r="J29" s="383"/>
      <c r="K29" s="1491">
        <v>15.1</v>
      </c>
      <c r="L29" s="1491"/>
      <c r="M29" s="1491"/>
      <c r="N29" s="383"/>
      <c r="O29" s="1491">
        <v>15.2</v>
      </c>
      <c r="P29" s="1491"/>
      <c r="Q29" s="1491"/>
      <c r="R29" s="383"/>
      <c r="S29" s="1491">
        <v>16.399999999999999</v>
      </c>
      <c r="T29" s="1491"/>
      <c r="U29" s="1491"/>
      <c r="V29" s="383"/>
      <c r="W29" s="1492">
        <v>17.8</v>
      </c>
      <c r="X29" s="1492"/>
      <c r="Y29" s="1492"/>
      <c r="Z29" s="382"/>
      <c r="AA29" s="394"/>
    </row>
    <row r="30" spans="1:27" s="27" customFormat="1" ht="12.75" customHeight="1">
      <c r="A30" s="394"/>
      <c r="B30" s="854"/>
      <c r="C30" s="156" t="s">
        <v>250</v>
      </c>
      <c r="D30" s="312"/>
      <c r="E30" s="395"/>
      <c r="F30" s="395"/>
      <c r="G30" s="1491">
        <v>12.6</v>
      </c>
      <c r="H30" s="1491"/>
      <c r="I30" s="1491"/>
      <c r="J30" s="383"/>
      <c r="K30" s="1491">
        <v>11.8</v>
      </c>
      <c r="L30" s="1491"/>
      <c r="M30" s="1491"/>
      <c r="N30" s="383"/>
      <c r="O30" s="1491">
        <v>11.2</v>
      </c>
      <c r="P30" s="1491"/>
      <c r="Q30" s="1491"/>
      <c r="R30" s="383"/>
      <c r="S30" s="1491">
        <v>12.5</v>
      </c>
      <c r="T30" s="1491"/>
      <c r="U30" s="1491"/>
      <c r="V30" s="383"/>
      <c r="W30" s="1492">
        <v>12.7</v>
      </c>
      <c r="X30" s="1492"/>
      <c r="Y30" s="1492"/>
      <c r="Z30" s="382"/>
      <c r="AA30" s="394"/>
    </row>
    <row r="31" spans="1:27" s="27" customFormat="1" ht="12.75" customHeight="1">
      <c r="A31" s="394"/>
      <c r="B31" s="854"/>
      <c r="C31" s="156" t="s">
        <v>251</v>
      </c>
      <c r="D31" s="312"/>
      <c r="E31" s="395"/>
      <c r="F31" s="395"/>
      <c r="G31" s="1491">
        <v>14.7</v>
      </c>
      <c r="H31" s="1491"/>
      <c r="I31" s="1491"/>
      <c r="J31" s="383"/>
      <c r="K31" s="1491">
        <v>16.5</v>
      </c>
      <c r="L31" s="1491"/>
      <c r="M31" s="1491"/>
      <c r="N31" s="383"/>
      <c r="O31" s="1491">
        <v>17.600000000000001</v>
      </c>
      <c r="P31" s="1491"/>
      <c r="Q31" s="1491"/>
      <c r="R31" s="383"/>
      <c r="S31" s="1491">
        <v>17.8</v>
      </c>
      <c r="T31" s="1491"/>
      <c r="U31" s="1491"/>
      <c r="V31" s="383"/>
      <c r="W31" s="1492">
        <v>18.7</v>
      </c>
      <c r="X31" s="1492"/>
      <c r="Y31" s="1492"/>
      <c r="Z31" s="382"/>
      <c r="AA31" s="394"/>
    </row>
    <row r="32" spans="1:27" s="27" customFormat="1" ht="12.75" customHeight="1">
      <c r="A32" s="394"/>
      <c r="B32" s="854"/>
      <c r="C32" s="156" t="s">
        <v>252</v>
      </c>
      <c r="D32" s="312"/>
      <c r="E32" s="395"/>
      <c r="F32" s="395"/>
      <c r="G32" s="1491">
        <v>13.1</v>
      </c>
      <c r="H32" s="1491"/>
      <c r="I32" s="1491"/>
      <c r="J32" s="383"/>
      <c r="K32" s="1491">
        <v>15.4</v>
      </c>
      <c r="L32" s="1491"/>
      <c r="M32" s="1491"/>
      <c r="N32" s="383"/>
      <c r="O32" s="1491">
        <v>15</v>
      </c>
      <c r="P32" s="1491"/>
      <c r="Q32" s="1491"/>
      <c r="R32" s="383"/>
      <c r="S32" s="1491">
        <v>16.100000000000001</v>
      </c>
      <c r="T32" s="1491"/>
      <c r="U32" s="1491"/>
      <c r="V32" s="383"/>
      <c r="W32" s="1492">
        <v>17.2</v>
      </c>
      <c r="X32" s="1492"/>
      <c r="Y32" s="1492"/>
      <c r="Z32" s="382"/>
      <c r="AA32" s="394"/>
    </row>
    <row r="33" spans="1:27" s="27" customFormat="1" ht="12.75" customHeight="1">
      <c r="A33" s="394"/>
      <c r="B33" s="854"/>
      <c r="C33" s="156" t="s">
        <v>253</v>
      </c>
      <c r="D33" s="312"/>
      <c r="E33" s="395"/>
      <c r="F33" s="395"/>
      <c r="G33" s="1491">
        <v>17.5</v>
      </c>
      <c r="H33" s="1491"/>
      <c r="I33" s="1491"/>
      <c r="J33" s="383"/>
      <c r="K33" s="1491">
        <v>20</v>
      </c>
      <c r="L33" s="1491"/>
      <c r="M33" s="1491"/>
      <c r="N33" s="383"/>
      <c r="O33" s="1491">
        <v>17.399999999999999</v>
      </c>
      <c r="P33" s="1491"/>
      <c r="Q33" s="1491"/>
      <c r="R33" s="383"/>
      <c r="S33" s="1491">
        <v>14.7</v>
      </c>
      <c r="T33" s="1491"/>
      <c r="U33" s="1491"/>
      <c r="V33" s="383"/>
      <c r="W33" s="1492">
        <v>19.7</v>
      </c>
      <c r="X33" s="1492"/>
      <c r="Y33" s="1492"/>
      <c r="Z33" s="382"/>
      <c r="AA33" s="394"/>
    </row>
    <row r="34" spans="1:27" s="27" customFormat="1" ht="12.75" customHeight="1">
      <c r="A34" s="394"/>
      <c r="B34" s="854"/>
      <c r="C34" s="156" t="s">
        <v>169</v>
      </c>
      <c r="D34" s="312"/>
      <c r="E34" s="395"/>
      <c r="F34" s="395"/>
      <c r="G34" s="1491">
        <v>15.1</v>
      </c>
      <c r="H34" s="1491"/>
      <c r="I34" s="1491"/>
      <c r="J34" s="383"/>
      <c r="K34" s="1491">
        <v>13.9</v>
      </c>
      <c r="L34" s="1491"/>
      <c r="M34" s="1491"/>
      <c r="N34" s="383"/>
      <c r="O34" s="1491">
        <v>15.6</v>
      </c>
      <c r="P34" s="1491"/>
      <c r="Q34" s="1491"/>
      <c r="R34" s="383"/>
      <c r="S34" s="1491">
        <v>15.4</v>
      </c>
      <c r="T34" s="1491"/>
      <c r="U34" s="1491"/>
      <c r="V34" s="383"/>
      <c r="W34" s="1492">
        <v>16.2</v>
      </c>
      <c r="X34" s="1492"/>
      <c r="Y34" s="1492"/>
      <c r="Z34" s="382"/>
      <c r="AA34" s="394"/>
    </row>
    <row r="35" spans="1:27" s="27" customFormat="1" ht="12.75" customHeight="1">
      <c r="A35" s="394"/>
      <c r="B35" s="854"/>
      <c r="C35" s="156" t="s">
        <v>170</v>
      </c>
      <c r="D35" s="312"/>
      <c r="E35" s="395"/>
      <c r="F35" s="395"/>
      <c r="G35" s="1491">
        <v>13.5</v>
      </c>
      <c r="H35" s="1491"/>
      <c r="I35" s="1491"/>
      <c r="J35" s="383"/>
      <c r="K35" s="1491">
        <v>16.100000000000001</v>
      </c>
      <c r="L35" s="1491"/>
      <c r="M35" s="1491"/>
      <c r="N35" s="383"/>
      <c r="O35" s="1491">
        <v>16.8</v>
      </c>
      <c r="P35" s="1491"/>
      <c r="Q35" s="1491"/>
      <c r="R35" s="383"/>
      <c r="S35" s="1491">
        <v>17.5</v>
      </c>
      <c r="T35" s="1491"/>
      <c r="U35" s="1491"/>
      <c r="V35" s="383"/>
      <c r="W35" s="1492">
        <v>19.7</v>
      </c>
      <c r="X35" s="1492"/>
      <c r="Y35" s="1492"/>
      <c r="Z35" s="382"/>
      <c r="AA35" s="394"/>
    </row>
    <row r="36" spans="1:27" s="138" customFormat="1" ht="18.75" customHeight="1">
      <c r="A36" s="4"/>
      <c r="B36" s="851"/>
      <c r="C36" s="1471" t="s">
        <v>254</v>
      </c>
      <c r="D36" s="1471"/>
      <c r="E36" s="1471"/>
      <c r="F36" s="1471"/>
      <c r="G36" s="1489">
        <v>7.4</v>
      </c>
      <c r="H36" s="1489"/>
      <c r="I36" s="1489"/>
      <c r="J36" s="831"/>
      <c r="K36" s="1489">
        <v>7.6</v>
      </c>
      <c r="L36" s="1489"/>
      <c r="M36" s="1489"/>
      <c r="N36" s="831"/>
      <c r="O36" s="1489">
        <v>8</v>
      </c>
      <c r="P36" s="1489"/>
      <c r="Q36" s="1489"/>
      <c r="R36" s="831"/>
      <c r="S36" s="1489">
        <v>8.8000000000000007</v>
      </c>
      <c r="T36" s="1489"/>
      <c r="U36" s="1489"/>
      <c r="V36" s="831"/>
      <c r="W36" s="1490">
        <v>9.5</v>
      </c>
      <c r="X36" s="1490"/>
      <c r="Y36" s="1490"/>
      <c r="Z36" s="1221"/>
      <c r="AA36" s="4"/>
    </row>
    <row r="37" spans="1:27" s="27" customFormat="1" ht="12.75" customHeight="1">
      <c r="A37" s="394"/>
      <c r="B37" s="855"/>
      <c r="C37" s="156" t="s">
        <v>81</v>
      </c>
      <c r="D37" s="312"/>
      <c r="E37" s="395"/>
      <c r="F37" s="395"/>
      <c r="G37" s="1454">
        <v>7.4</v>
      </c>
      <c r="H37" s="1454"/>
      <c r="I37" s="1454"/>
      <c r="J37" s="383"/>
      <c r="K37" s="1454">
        <v>7.7</v>
      </c>
      <c r="L37" s="1454"/>
      <c r="M37" s="1454"/>
      <c r="N37" s="383"/>
      <c r="O37" s="1454">
        <v>8.1999999999999993</v>
      </c>
      <c r="P37" s="1454"/>
      <c r="Q37" s="1454"/>
      <c r="R37" s="383"/>
      <c r="S37" s="1454">
        <v>8.8000000000000007</v>
      </c>
      <c r="T37" s="1454"/>
      <c r="U37" s="1454"/>
      <c r="V37" s="383"/>
      <c r="W37" s="1455">
        <v>9.5</v>
      </c>
      <c r="X37" s="1455"/>
      <c r="Y37" s="1455"/>
      <c r="Z37" s="382"/>
      <c r="AA37" s="394"/>
    </row>
    <row r="38" spans="1:27" s="27" customFormat="1" ht="12.75" customHeight="1">
      <c r="A38" s="394"/>
      <c r="B38" s="855"/>
      <c r="C38" s="156" t="s">
        <v>80</v>
      </c>
      <c r="D38" s="312"/>
      <c r="E38" s="395"/>
      <c r="F38" s="395"/>
      <c r="G38" s="1454">
        <v>7.3</v>
      </c>
      <c r="H38" s="1454"/>
      <c r="I38" s="1454"/>
      <c r="J38" s="383"/>
      <c r="K38" s="1454">
        <v>7.5</v>
      </c>
      <c r="L38" s="1454"/>
      <c r="M38" s="1454"/>
      <c r="N38" s="383"/>
      <c r="O38" s="1454">
        <v>7.9</v>
      </c>
      <c r="P38" s="1454"/>
      <c r="Q38" s="1454"/>
      <c r="R38" s="383"/>
      <c r="S38" s="1454">
        <v>8.6999999999999993</v>
      </c>
      <c r="T38" s="1454"/>
      <c r="U38" s="1454"/>
      <c r="V38" s="383"/>
      <c r="W38" s="1455">
        <v>9.5</v>
      </c>
      <c r="X38" s="1455"/>
      <c r="Y38" s="1455"/>
      <c r="Z38" s="382"/>
      <c r="AA38" s="394"/>
    </row>
    <row r="39" spans="1:27" s="30" customFormat="1" ht="2.25" customHeight="1">
      <c r="A39" s="312"/>
      <c r="B39" s="854"/>
      <c r="C39" s="156"/>
      <c r="D39" s="312"/>
      <c r="E39" s="18"/>
      <c r="F39" s="18"/>
      <c r="G39" s="1454"/>
      <c r="H39" s="1454"/>
      <c r="I39" s="1454"/>
      <c r="J39" s="383"/>
      <c r="K39" s="1454"/>
      <c r="L39" s="1454"/>
      <c r="M39" s="1454"/>
      <c r="N39" s="383"/>
      <c r="O39" s="1454"/>
      <c r="P39" s="1454"/>
      <c r="Q39" s="1454"/>
      <c r="R39" s="383"/>
      <c r="S39" s="1454"/>
      <c r="T39" s="1454"/>
      <c r="U39" s="1454"/>
      <c r="V39" s="383"/>
      <c r="W39" s="1455"/>
      <c r="X39" s="1455"/>
      <c r="Y39" s="1455"/>
      <c r="Z39" s="1228"/>
      <c r="AA39" s="312"/>
    </row>
    <row r="40" spans="1:27" s="408" customFormat="1" ht="12" customHeight="1">
      <c r="A40" s="405"/>
      <c r="B40" s="853"/>
      <c r="C40" s="1216" t="s">
        <v>255</v>
      </c>
      <c r="D40" s="405"/>
      <c r="E40" s="406"/>
      <c r="F40" s="407"/>
      <c r="G40" s="1487">
        <v>-0.1</v>
      </c>
      <c r="H40" s="1487"/>
      <c r="I40" s="1487"/>
      <c r="J40" s="383"/>
      <c r="K40" s="1487">
        <v>-0.2</v>
      </c>
      <c r="L40" s="1487"/>
      <c r="M40" s="1487"/>
      <c r="N40" s="383"/>
      <c r="O40" s="1487">
        <v>-0.3</v>
      </c>
      <c r="P40" s="1487"/>
      <c r="Q40" s="1487"/>
      <c r="R40" s="383"/>
      <c r="S40" s="1487">
        <v>-0.1</v>
      </c>
      <c r="T40" s="1487"/>
      <c r="U40" s="1487"/>
      <c r="V40" s="383"/>
      <c r="W40" s="1488">
        <v>0</v>
      </c>
      <c r="X40" s="1488"/>
      <c r="Y40" s="1488"/>
      <c r="Z40" s="407"/>
      <c r="AA40" s="405"/>
    </row>
    <row r="41" spans="1:27" s="30" customFormat="1" ht="18" customHeight="1" thickBot="1">
      <c r="A41" s="312"/>
      <c r="B41" s="856"/>
      <c r="C41" s="318"/>
      <c r="D41" s="672"/>
      <c r="E41" s="122"/>
      <c r="F41" s="18"/>
      <c r="G41" s="396"/>
      <c r="H41" s="396"/>
      <c r="I41" s="611"/>
      <c r="J41" s="396"/>
      <c r="K41" s="396"/>
      <c r="L41" s="396"/>
      <c r="M41" s="611"/>
      <c r="N41" s="396"/>
      <c r="O41" s="396"/>
      <c r="P41" s="396"/>
      <c r="Q41" s="396"/>
      <c r="R41" s="396"/>
      <c r="S41" s="396"/>
      <c r="T41" s="396"/>
      <c r="U41" s="396"/>
      <c r="V41" s="383"/>
      <c r="W41" s="1447"/>
      <c r="X41" s="1447"/>
      <c r="Y41" s="1447"/>
      <c r="Z41" s="1228"/>
      <c r="AA41" s="312"/>
    </row>
    <row r="42" spans="1:27" s="221" customFormat="1" ht="14.25" customHeight="1" thickBot="1">
      <c r="A42" s="219"/>
      <c r="B42" s="944"/>
      <c r="C42" s="1417" t="s">
        <v>694</v>
      </c>
      <c r="D42" s="1418"/>
      <c r="E42" s="1418"/>
      <c r="F42" s="1418"/>
      <c r="G42" s="1418"/>
      <c r="H42" s="1418"/>
      <c r="I42" s="1418"/>
      <c r="J42" s="1418"/>
      <c r="K42" s="1418"/>
      <c r="L42" s="1418"/>
      <c r="M42" s="1418"/>
      <c r="N42" s="1418"/>
      <c r="O42" s="1418"/>
      <c r="P42" s="1418"/>
      <c r="Q42" s="1418"/>
      <c r="R42" s="1418"/>
      <c r="S42" s="1418"/>
      <c r="T42" s="1418"/>
      <c r="U42" s="1418"/>
      <c r="V42" s="1418"/>
      <c r="W42" s="1418"/>
      <c r="X42" s="1418"/>
      <c r="Y42" s="1419"/>
      <c r="Z42" s="224"/>
      <c r="AA42" s="219"/>
    </row>
    <row r="43" spans="1:27" ht="9" customHeight="1">
      <c r="A43" s="215"/>
      <c r="B43" s="943"/>
      <c r="C43" s="1484" t="s">
        <v>215</v>
      </c>
      <c r="D43" s="1485"/>
      <c r="E43" s="226"/>
      <c r="F43" s="215"/>
      <c r="G43" s="263"/>
      <c r="H43" s="263"/>
      <c r="I43" s="263"/>
      <c r="J43" s="263"/>
      <c r="K43" s="263"/>
      <c r="L43" s="263"/>
      <c r="M43" s="263"/>
      <c r="N43" s="263"/>
      <c r="O43" s="263"/>
      <c r="P43" s="263"/>
      <c r="Q43" s="263"/>
      <c r="R43" s="1350"/>
      <c r="S43" s="215"/>
      <c r="T43" s="1350"/>
      <c r="U43" s="1350"/>
      <c r="V43" s="1350"/>
      <c r="W43" s="1350"/>
      <c r="X43" s="1350"/>
      <c r="Y43" s="1350"/>
      <c r="Z43" s="224"/>
      <c r="AA43" s="215"/>
    </row>
    <row r="44" spans="1:27" ht="13.5" customHeight="1">
      <c r="A44" s="215"/>
      <c r="B44" s="943"/>
      <c r="C44" s="1486"/>
      <c r="D44" s="1486"/>
      <c r="E44" s="223"/>
      <c r="F44" s="1341">
        <v>2010</v>
      </c>
      <c r="G44" s="1425">
        <v>2011</v>
      </c>
      <c r="H44" s="1425"/>
      <c r="I44" s="1425"/>
      <c r="J44" s="1269"/>
      <c r="K44" s="1425">
        <v>2012</v>
      </c>
      <c r="L44" s="1425"/>
      <c r="M44" s="1425"/>
      <c r="N44" s="1425"/>
      <c r="O44" s="1425"/>
      <c r="P44" s="1425"/>
      <c r="Q44" s="1425"/>
      <c r="R44" s="1425"/>
      <c r="S44" s="1425"/>
      <c r="T44" s="1425"/>
      <c r="U44" s="1425"/>
      <c r="V44" s="1425"/>
      <c r="W44" s="1425"/>
      <c r="X44" s="1425"/>
      <c r="Y44" s="1425"/>
      <c r="Z44" s="530"/>
      <c r="AA44" s="215"/>
    </row>
    <row r="45" spans="1:27" ht="12.75" customHeight="1">
      <c r="A45" s="215"/>
      <c r="B45" s="943"/>
      <c r="C45" s="223"/>
      <c r="D45" s="223"/>
      <c r="E45" s="223"/>
      <c r="F45" s="1427" t="str">
        <f>+F7</f>
        <v>4.º trimestre</v>
      </c>
      <c r="G45" s="1427"/>
      <c r="H45" s="1427"/>
      <c r="I45" s="1427"/>
      <c r="J45" s="530"/>
      <c r="K45" s="1427" t="str">
        <f>+K7</f>
        <v>1.º trimestre</v>
      </c>
      <c r="L45" s="1427"/>
      <c r="M45" s="1427"/>
      <c r="N45" s="530"/>
      <c r="O45" s="1427" t="str">
        <f>+O7</f>
        <v>2.º trimestre</v>
      </c>
      <c r="P45" s="1427"/>
      <c r="Q45" s="1427"/>
      <c r="R45" s="1282"/>
      <c r="S45" s="1427" t="str">
        <f>+S7</f>
        <v>3.º trimestre</v>
      </c>
      <c r="T45" s="1427"/>
      <c r="U45" s="1427"/>
      <c r="V45" s="1269"/>
      <c r="W45" s="1427" t="str">
        <f>+W7</f>
        <v>4.º trimestre</v>
      </c>
      <c r="X45" s="1427"/>
      <c r="Y45" s="1427"/>
      <c r="Z45" s="1279"/>
      <c r="AA45" s="215"/>
    </row>
    <row r="46" spans="1:27" ht="11.25" customHeight="1">
      <c r="A46" s="215"/>
      <c r="B46" s="944"/>
      <c r="C46" s="223"/>
      <c r="D46" s="223"/>
      <c r="E46" s="223"/>
      <c r="F46" s="1483" t="s">
        <v>216</v>
      </c>
      <c r="G46" s="1483"/>
      <c r="H46" s="1279"/>
      <c r="I46" s="1312" t="s">
        <v>137</v>
      </c>
      <c r="J46" s="223"/>
      <c r="K46" s="1311" t="s">
        <v>216</v>
      </c>
      <c r="L46" s="1279"/>
      <c r="M46" s="1312" t="s">
        <v>137</v>
      </c>
      <c r="N46" s="223"/>
      <c r="O46" s="1311" t="s">
        <v>216</v>
      </c>
      <c r="P46" s="1279"/>
      <c r="Q46" s="1312" t="s">
        <v>137</v>
      </c>
      <c r="R46" s="223"/>
      <c r="S46" s="1311" t="s">
        <v>216</v>
      </c>
      <c r="T46" s="1279"/>
      <c r="U46" s="1312" t="s">
        <v>137</v>
      </c>
      <c r="V46" s="1269"/>
      <c r="W46" s="1311" t="s">
        <v>216</v>
      </c>
      <c r="X46" s="1279"/>
      <c r="Y46" s="1312" t="s">
        <v>137</v>
      </c>
      <c r="Z46" s="1308"/>
      <c r="AA46" s="215"/>
    </row>
    <row r="47" spans="1:27" ht="6.75" customHeight="1">
      <c r="A47" s="215"/>
      <c r="B47" s="944"/>
      <c r="C47" s="223"/>
      <c r="D47" s="223"/>
      <c r="E47" s="223"/>
      <c r="F47" s="223"/>
      <c r="G47" s="1279"/>
      <c r="H47" s="1342"/>
      <c r="I47" s="223"/>
      <c r="J47" s="1310"/>
      <c r="K47" s="1279"/>
      <c r="L47" s="1342"/>
      <c r="M47" s="223"/>
      <c r="N47" s="1310"/>
      <c r="O47" s="1279"/>
      <c r="P47" s="1342"/>
      <c r="Q47" s="223"/>
      <c r="R47" s="1310"/>
      <c r="S47" s="1343"/>
      <c r="T47" s="1342"/>
      <c r="U47" s="1279"/>
      <c r="V47" s="1310"/>
      <c r="W47" s="1343"/>
      <c r="X47" s="1342"/>
      <c r="Y47" s="1342"/>
      <c r="Z47" s="1308"/>
      <c r="AA47" s="215"/>
    </row>
    <row r="48" spans="1:27" s="282" customFormat="1" ht="12.75" customHeight="1">
      <c r="A48" s="266"/>
      <c r="B48" s="1321"/>
      <c r="C48" s="1420" t="s">
        <v>691</v>
      </c>
      <c r="D48" s="1420"/>
      <c r="E48" s="1327"/>
      <c r="F48" s="959"/>
      <c r="G48" s="1351">
        <v>771</v>
      </c>
      <c r="H48" s="1351"/>
      <c r="I48" s="1351">
        <v>100</v>
      </c>
      <c r="J48" s="1351"/>
      <c r="K48" s="1351">
        <v>819.3</v>
      </c>
      <c r="L48" s="1351"/>
      <c r="M48" s="1351">
        <v>100</v>
      </c>
      <c r="N48" s="1351"/>
      <c r="O48" s="1351">
        <v>826.9</v>
      </c>
      <c r="P48" s="1351"/>
      <c r="Q48" s="1351">
        <v>100</v>
      </c>
      <c r="R48" s="1351"/>
      <c r="S48" s="1351">
        <v>870.9</v>
      </c>
      <c r="T48" s="1351"/>
      <c r="U48" s="1351">
        <v>100</v>
      </c>
      <c r="V48" s="1351"/>
      <c r="W48" s="1351">
        <v>923.2</v>
      </c>
      <c r="X48" s="1351"/>
      <c r="Y48" s="1351">
        <f>+W48/W$48*100</f>
        <v>100</v>
      </c>
      <c r="Z48" s="1308"/>
      <c r="AA48" s="266"/>
    </row>
    <row r="49" spans="1:27" s="228" customFormat="1" ht="12.75" customHeight="1">
      <c r="A49" s="227"/>
      <c r="B49" s="946"/>
      <c r="C49" s="318"/>
      <c r="D49" s="156" t="s">
        <v>692</v>
      </c>
      <c r="E49" s="530"/>
      <c r="F49" s="226"/>
      <c r="G49" s="1344">
        <v>405.5</v>
      </c>
      <c r="H49" s="1344"/>
      <c r="I49" s="1344">
        <v>52.6</v>
      </c>
      <c r="J49" s="1344"/>
      <c r="K49" s="1344">
        <v>416.2</v>
      </c>
      <c r="L49" s="1344"/>
      <c r="M49" s="1344">
        <v>50.8</v>
      </c>
      <c r="N49" s="1344"/>
      <c r="O49" s="1344">
        <v>443.3</v>
      </c>
      <c r="P49" s="1344"/>
      <c r="Q49" s="1344">
        <v>53.6</v>
      </c>
      <c r="R49" s="1344"/>
      <c r="S49" s="1344">
        <v>483.9</v>
      </c>
      <c r="T49" s="1344"/>
      <c r="U49" s="1344">
        <v>55.6</v>
      </c>
      <c r="V49" s="1344"/>
      <c r="W49" s="1344">
        <v>519.9</v>
      </c>
      <c r="X49" s="1344"/>
      <c r="Y49" s="1344">
        <f>+W49/W$48*100</f>
        <v>56.3</v>
      </c>
      <c r="Z49" s="1279"/>
      <c r="AA49" s="227"/>
    </row>
    <row r="50" spans="1:27" s="228" customFormat="1" ht="8.25" customHeight="1">
      <c r="A50" s="227"/>
      <c r="B50" s="946"/>
      <c r="C50" s="318"/>
      <c r="D50" s="156"/>
      <c r="E50" s="530"/>
      <c r="F50" s="226"/>
      <c r="G50" s="1344"/>
      <c r="H50" s="1344"/>
      <c r="I50" s="1344"/>
      <c r="J50" s="1344"/>
      <c r="K50" s="1344"/>
      <c r="L50" s="1344"/>
      <c r="M50" s="1344"/>
      <c r="N50" s="1344"/>
      <c r="O50" s="1344"/>
      <c r="P50" s="1344"/>
      <c r="Q50" s="1344"/>
      <c r="R50" s="1344"/>
      <c r="S50" s="1344"/>
      <c r="T50" s="1344"/>
      <c r="U50" s="1344"/>
      <c r="V50" s="1344"/>
      <c r="W50" s="1344"/>
      <c r="X50" s="1344"/>
      <c r="Y50" s="1344"/>
      <c r="Z50" s="1279"/>
      <c r="AA50" s="227"/>
    </row>
    <row r="51" spans="1:27" s="1294" customFormat="1" ht="12.75" customHeight="1">
      <c r="A51" s="1288"/>
      <c r="B51" s="1323"/>
      <c r="C51" s="156" t="s">
        <v>680</v>
      </c>
      <c r="D51" s="669"/>
      <c r="E51" s="122"/>
      <c r="F51" s="763"/>
      <c r="G51" s="1344">
        <v>21.9</v>
      </c>
      <c r="H51" s="1344"/>
      <c r="I51" s="1344">
        <v>2.8</v>
      </c>
      <c r="J51" s="1344"/>
      <c r="K51" s="1344">
        <v>26</v>
      </c>
      <c r="L51" s="1344"/>
      <c r="M51" s="1344">
        <v>3.2</v>
      </c>
      <c r="N51" s="1344"/>
      <c r="O51" s="1344">
        <v>30.2</v>
      </c>
      <c r="P51" s="1344"/>
      <c r="Q51" s="1344">
        <v>3.7</v>
      </c>
      <c r="R51" s="1344"/>
      <c r="S51" s="1344">
        <v>28.3</v>
      </c>
      <c r="T51" s="1344"/>
      <c r="U51" s="1344">
        <v>3.2</v>
      </c>
      <c r="V51" s="1344"/>
      <c r="W51" s="1344">
        <v>23.2</v>
      </c>
      <c r="X51" s="1344"/>
      <c r="Y51" s="1344">
        <f>+W51/W$48*100</f>
        <v>2.5</v>
      </c>
      <c r="Z51" s="451"/>
      <c r="AA51" s="1288"/>
    </row>
    <row r="52" spans="1:27" s="228" customFormat="1" ht="12.75" customHeight="1">
      <c r="A52" s="227"/>
      <c r="B52" s="946"/>
      <c r="C52" s="318"/>
      <c r="D52" s="1216" t="s">
        <v>692</v>
      </c>
      <c r="E52" s="122"/>
      <c r="F52" s="226"/>
      <c r="G52" s="1345">
        <v>15.4</v>
      </c>
      <c r="H52" s="1345"/>
      <c r="I52" s="1345">
        <v>70.3</v>
      </c>
      <c r="J52" s="1345"/>
      <c r="K52" s="1345">
        <v>15.7</v>
      </c>
      <c r="L52" s="1345"/>
      <c r="M52" s="1345">
        <v>60.4</v>
      </c>
      <c r="N52" s="1345"/>
      <c r="O52" s="1345">
        <v>18.8</v>
      </c>
      <c r="P52" s="1345"/>
      <c r="Q52" s="1345">
        <v>62.3</v>
      </c>
      <c r="R52" s="1345"/>
      <c r="S52" s="1345">
        <v>20.6</v>
      </c>
      <c r="T52" s="1345"/>
      <c r="U52" s="1345">
        <v>72.8</v>
      </c>
      <c r="V52" s="1345"/>
      <c r="W52" s="1345">
        <v>16.5</v>
      </c>
      <c r="X52" s="1345"/>
      <c r="Y52" s="1345">
        <f>+W52/W51*100</f>
        <v>71.099999999999994</v>
      </c>
      <c r="Z52" s="450"/>
      <c r="AA52" s="227"/>
    </row>
    <row r="53" spans="1:27" s="228" customFormat="1" ht="8.25" customHeight="1">
      <c r="A53" s="227"/>
      <c r="B53" s="946"/>
      <c r="C53" s="318"/>
      <c r="D53" s="1216"/>
      <c r="E53" s="122"/>
      <c r="F53" s="226"/>
      <c r="G53" s="1345"/>
      <c r="H53" s="1345"/>
      <c r="I53" s="1345"/>
      <c r="J53" s="1345"/>
      <c r="K53" s="1345"/>
      <c r="L53" s="1345"/>
      <c r="M53" s="1345"/>
      <c r="N53" s="1345"/>
      <c r="O53" s="1345"/>
      <c r="P53" s="1345"/>
      <c r="Q53" s="1345"/>
      <c r="R53" s="1345"/>
      <c r="S53" s="1345"/>
      <c r="T53" s="1345"/>
      <c r="U53" s="1345"/>
      <c r="V53" s="1345"/>
      <c r="W53" s="1345"/>
      <c r="X53" s="1345"/>
      <c r="Y53" s="1345"/>
      <c r="Z53" s="450"/>
      <c r="AA53" s="227"/>
    </row>
    <row r="54" spans="1:27" s="1294" customFormat="1" ht="12.75" customHeight="1">
      <c r="A54" s="1288"/>
      <c r="B54" s="1323"/>
      <c r="C54" s="156" t="s">
        <v>681</v>
      </c>
      <c r="D54" s="669"/>
      <c r="E54" s="122"/>
      <c r="F54" s="763"/>
      <c r="G54" s="1344">
        <v>117.2</v>
      </c>
      <c r="H54" s="1344"/>
      <c r="I54" s="1344">
        <v>15.2</v>
      </c>
      <c r="J54" s="1344"/>
      <c r="K54" s="1344">
        <v>137.5</v>
      </c>
      <c r="L54" s="1344"/>
      <c r="M54" s="1344">
        <v>16.8</v>
      </c>
      <c r="N54" s="1344"/>
      <c r="O54" s="1344">
        <v>137.30000000000001</v>
      </c>
      <c r="P54" s="1344"/>
      <c r="Q54" s="1344">
        <v>16.600000000000001</v>
      </c>
      <c r="R54" s="1344"/>
      <c r="S54" s="1344">
        <v>138.30000000000001</v>
      </c>
      <c r="T54" s="1344"/>
      <c r="U54" s="1344">
        <v>15.9</v>
      </c>
      <c r="V54" s="1344"/>
      <c r="W54" s="1344">
        <v>139.9</v>
      </c>
      <c r="X54" s="1344"/>
      <c r="Y54" s="1344">
        <f>+W54/W$48*100</f>
        <v>15.2</v>
      </c>
      <c r="Z54" s="451"/>
      <c r="AA54" s="1288"/>
    </row>
    <row r="55" spans="1:27" s="228" customFormat="1" ht="12.75" customHeight="1">
      <c r="A55" s="227"/>
      <c r="B55" s="946"/>
      <c r="C55" s="318"/>
      <c r="D55" s="1216" t="s">
        <v>692</v>
      </c>
      <c r="E55" s="122"/>
      <c r="F55" s="226"/>
      <c r="G55" s="1345">
        <v>77.8</v>
      </c>
      <c r="H55" s="1345"/>
      <c r="I55" s="1345">
        <v>66.400000000000006</v>
      </c>
      <c r="J55" s="1345"/>
      <c r="K55" s="1345">
        <v>81.5</v>
      </c>
      <c r="L55" s="1345"/>
      <c r="M55" s="1345">
        <v>59.3</v>
      </c>
      <c r="N55" s="1345"/>
      <c r="O55" s="1345">
        <v>87.7</v>
      </c>
      <c r="P55" s="1345"/>
      <c r="Q55" s="1345">
        <v>63.9</v>
      </c>
      <c r="R55" s="1345"/>
      <c r="S55" s="1345">
        <v>90.5</v>
      </c>
      <c r="T55" s="1345"/>
      <c r="U55" s="1345">
        <v>65.400000000000006</v>
      </c>
      <c r="V55" s="1345"/>
      <c r="W55" s="1345">
        <v>90.2</v>
      </c>
      <c r="X55" s="1345"/>
      <c r="Y55" s="1345">
        <f>+W55/W54*100</f>
        <v>64.5</v>
      </c>
      <c r="Z55" s="450"/>
      <c r="AA55" s="227"/>
    </row>
    <row r="56" spans="1:27" s="228" customFormat="1" ht="8.25" customHeight="1">
      <c r="A56" s="227"/>
      <c r="B56" s="946"/>
      <c r="C56" s="318"/>
      <c r="D56" s="1216"/>
      <c r="E56" s="122"/>
      <c r="F56" s="226"/>
      <c r="G56" s="1345"/>
      <c r="H56" s="1345"/>
      <c r="I56" s="1345"/>
      <c r="J56" s="1345"/>
      <c r="K56" s="1345"/>
      <c r="L56" s="1345"/>
      <c r="M56" s="1345"/>
      <c r="N56" s="1345"/>
      <c r="O56" s="1345"/>
      <c r="P56" s="1345"/>
      <c r="Q56" s="1345"/>
      <c r="R56" s="1345"/>
      <c r="S56" s="1345"/>
      <c r="T56" s="1345"/>
      <c r="U56" s="1345"/>
      <c r="V56" s="1345"/>
      <c r="W56" s="1345"/>
      <c r="X56" s="1345"/>
      <c r="Y56" s="1345"/>
      <c r="Z56" s="450"/>
      <c r="AA56" s="227"/>
    </row>
    <row r="57" spans="1:27" s="1294" customFormat="1" ht="12.75" customHeight="1">
      <c r="A57" s="1288"/>
      <c r="B57" s="1323"/>
      <c r="C57" s="156" t="s">
        <v>682</v>
      </c>
      <c r="D57" s="669"/>
      <c r="E57" s="122"/>
      <c r="F57" s="763"/>
      <c r="G57" s="1344">
        <v>124.9</v>
      </c>
      <c r="H57" s="1344"/>
      <c r="I57" s="1344">
        <v>16.2</v>
      </c>
      <c r="J57" s="1344"/>
      <c r="K57" s="1344">
        <v>133.9</v>
      </c>
      <c r="L57" s="1344"/>
      <c r="M57" s="1344">
        <v>16.3</v>
      </c>
      <c r="N57" s="1344"/>
      <c r="O57" s="1344">
        <v>132.1</v>
      </c>
      <c r="P57" s="1344"/>
      <c r="Q57" s="1344">
        <v>16</v>
      </c>
      <c r="R57" s="1344"/>
      <c r="S57" s="1344">
        <v>132.6</v>
      </c>
      <c r="T57" s="1344"/>
      <c r="U57" s="1344">
        <v>15.2</v>
      </c>
      <c r="V57" s="1344"/>
      <c r="W57" s="1344">
        <v>142.9</v>
      </c>
      <c r="X57" s="1344"/>
      <c r="Y57" s="1344">
        <f>+W57/W$48*100</f>
        <v>15.5</v>
      </c>
      <c r="Z57" s="1278"/>
      <c r="AA57" s="1288"/>
    </row>
    <row r="58" spans="1:27" s="228" customFormat="1" ht="12.75" customHeight="1">
      <c r="A58" s="227"/>
      <c r="B58" s="946"/>
      <c r="C58" s="318"/>
      <c r="D58" s="1216" t="s">
        <v>692</v>
      </c>
      <c r="E58" s="122"/>
      <c r="F58" s="226"/>
      <c r="G58" s="1345">
        <v>71.599999999999994</v>
      </c>
      <c r="H58" s="1345"/>
      <c r="I58" s="1345">
        <v>57.3</v>
      </c>
      <c r="J58" s="1345"/>
      <c r="K58" s="1345">
        <v>69.5</v>
      </c>
      <c r="L58" s="1345"/>
      <c r="M58" s="1345">
        <v>51.9</v>
      </c>
      <c r="N58" s="1345"/>
      <c r="O58" s="1345">
        <v>74.8</v>
      </c>
      <c r="P58" s="1345"/>
      <c r="Q58" s="1345">
        <v>56.6</v>
      </c>
      <c r="R58" s="1345"/>
      <c r="S58" s="1345">
        <v>74.599999999999994</v>
      </c>
      <c r="T58" s="1345"/>
      <c r="U58" s="1345">
        <v>56.3</v>
      </c>
      <c r="V58" s="1345"/>
      <c r="W58" s="1345">
        <v>79.599999999999994</v>
      </c>
      <c r="X58" s="1345"/>
      <c r="Y58" s="1345">
        <f>+W58/W57*100</f>
        <v>55.7</v>
      </c>
      <c r="Z58" s="223"/>
      <c r="AA58" s="227"/>
    </row>
    <row r="59" spans="1:27" s="228" customFormat="1" ht="8.25" customHeight="1">
      <c r="A59" s="227"/>
      <c r="B59" s="946"/>
      <c r="C59" s="318"/>
      <c r="D59" s="1216"/>
      <c r="E59" s="122"/>
      <c r="F59" s="226"/>
      <c r="G59" s="1345"/>
      <c r="H59" s="1345"/>
      <c r="I59" s="1345"/>
      <c r="J59" s="1345"/>
      <c r="K59" s="1345"/>
      <c r="L59" s="1345"/>
      <c r="M59" s="1345"/>
      <c r="N59" s="1345"/>
      <c r="O59" s="1345"/>
      <c r="P59" s="1345"/>
      <c r="Q59" s="1345"/>
      <c r="R59" s="1345"/>
      <c r="S59" s="1345"/>
      <c r="T59" s="1345"/>
      <c r="U59" s="1345"/>
      <c r="V59" s="1345"/>
      <c r="W59" s="1345"/>
      <c r="X59" s="1345"/>
      <c r="Y59" s="1345"/>
      <c r="Z59" s="223"/>
      <c r="AA59" s="227"/>
    </row>
    <row r="60" spans="1:27" s="1294" customFormat="1" ht="12.75" customHeight="1">
      <c r="A60" s="1288"/>
      <c r="B60" s="1323"/>
      <c r="C60" s="156" t="s">
        <v>683</v>
      </c>
      <c r="D60" s="669"/>
      <c r="E60" s="122"/>
      <c r="F60" s="763"/>
      <c r="G60" s="1344">
        <v>220</v>
      </c>
      <c r="H60" s="1344"/>
      <c r="I60" s="1344">
        <v>28.5</v>
      </c>
      <c r="J60" s="1344"/>
      <c r="K60" s="1344">
        <v>205.1</v>
      </c>
      <c r="L60" s="1344"/>
      <c r="M60" s="1344">
        <v>25</v>
      </c>
      <c r="N60" s="1344"/>
      <c r="O60" s="1344">
        <v>222.1</v>
      </c>
      <c r="P60" s="1344"/>
      <c r="Q60" s="1344">
        <v>26.9</v>
      </c>
      <c r="R60" s="1344"/>
      <c r="S60" s="1344">
        <v>218.8</v>
      </c>
      <c r="T60" s="1344"/>
      <c r="U60" s="1344">
        <v>25.1</v>
      </c>
      <c r="V60" s="1344"/>
      <c r="W60" s="1344">
        <v>245.1</v>
      </c>
      <c r="X60" s="1344"/>
      <c r="Y60" s="1344">
        <f>+W60/W$48*100</f>
        <v>26.5</v>
      </c>
      <c r="Z60" s="1278"/>
      <c r="AA60" s="1288"/>
    </row>
    <row r="61" spans="1:27" s="228" customFormat="1" ht="12.75" customHeight="1">
      <c r="A61" s="227"/>
      <c r="B61" s="1349"/>
      <c r="C61" s="318"/>
      <c r="D61" s="1216" t="s">
        <v>692</v>
      </c>
      <c r="E61" s="122"/>
      <c r="F61" s="226"/>
      <c r="G61" s="1345">
        <v>110.2</v>
      </c>
      <c r="H61" s="1345"/>
      <c r="I61" s="1345">
        <v>50.1</v>
      </c>
      <c r="J61" s="1345"/>
      <c r="K61" s="1345">
        <v>105.9</v>
      </c>
      <c r="L61" s="1345"/>
      <c r="M61" s="1345">
        <v>51.6</v>
      </c>
      <c r="N61" s="1345"/>
      <c r="O61" s="1345">
        <v>114.8</v>
      </c>
      <c r="P61" s="1345"/>
      <c r="Q61" s="1345">
        <v>51.7</v>
      </c>
      <c r="R61" s="1345"/>
      <c r="S61" s="1345">
        <v>117.8</v>
      </c>
      <c r="T61" s="1345"/>
      <c r="U61" s="1345">
        <v>53.8</v>
      </c>
      <c r="V61" s="1345"/>
      <c r="W61" s="1345">
        <v>133.80000000000001</v>
      </c>
      <c r="X61" s="1345"/>
      <c r="Y61" s="1345">
        <f>+W61/W60*100</f>
        <v>54.6</v>
      </c>
      <c r="Z61" s="223"/>
      <c r="AA61" s="227"/>
    </row>
    <row r="62" spans="1:27" s="228" customFormat="1" ht="8.25" customHeight="1">
      <c r="A62" s="227"/>
      <c r="B62" s="1349"/>
      <c r="C62" s="318"/>
      <c r="D62" s="1216"/>
      <c r="E62" s="122"/>
      <c r="F62" s="226"/>
      <c r="G62" s="1345"/>
      <c r="H62" s="1345"/>
      <c r="I62" s="1345"/>
      <c r="J62" s="1345"/>
      <c r="K62" s="1345"/>
      <c r="L62" s="1345"/>
      <c r="M62" s="1345"/>
      <c r="N62" s="1345"/>
      <c r="O62" s="1345"/>
      <c r="P62" s="1345"/>
      <c r="Q62" s="1345"/>
      <c r="R62" s="1345"/>
      <c r="S62" s="1345"/>
      <c r="T62" s="1345"/>
      <c r="U62" s="1345"/>
      <c r="V62" s="1345"/>
      <c r="W62" s="1345"/>
      <c r="X62" s="1345"/>
      <c r="Y62" s="1345"/>
      <c r="Z62" s="223"/>
      <c r="AA62" s="227"/>
    </row>
    <row r="63" spans="1:27" s="1294" customFormat="1" ht="12.75" customHeight="1">
      <c r="A63" s="1288"/>
      <c r="B63" s="1323"/>
      <c r="C63" s="156" t="s">
        <v>684</v>
      </c>
      <c r="D63" s="669"/>
      <c r="E63" s="122"/>
      <c r="F63" s="763"/>
      <c r="G63" s="1344">
        <v>179.1</v>
      </c>
      <c r="H63" s="1344"/>
      <c r="I63" s="1344">
        <v>23.2</v>
      </c>
      <c r="J63" s="1344"/>
      <c r="K63" s="1344">
        <v>200.9</v>
      </c>
      <c r="L63" s="1344"/>
      <c r="M63" s="1344">
        <v>24.5</v>
      </c>
      <c r="N63" s="1344"/>
      <c r="O63" s="1344">
        <v>197.7</v>
      </c>
      <c r="P63" s="1344"/>
      <c r="Q63" s="1344">
        <v>23.9</v>
      </c>
      <c r="R63" s="1344"/>
      <c r="S63" s="1344">
        <v>215.5</v>
      </c>
      <c r="T63" s="1344"/>
      <c r="U63" s="1344">
        <v>24.7</v>
      </c>
      <c r="V63" s="1344"/>
      <c r="W63" s="1344">
        <v>223.4</v>
      </c>
      <c r="X63" s="1344"/>
      <c r="Y63" s="1344">
        <f>+W63/W$48*100</f>
        <v>24.2</v>
      </c>
      <c r="Z63" s="1278"/>
      <c r="AA63" s="1288"/>
    </row>
    <row r="64" spans="1:27" s="228" customFormat="1" ht="12.75" customHeight="1">
      <c r="A64" s="227"/>
      <c r="B64" s="1349"/>
      <c r="C64" s="318"/>
      <c r="D64" s="1216" t="s">
        <v>692</v>
      </c>
      <c r="E64" s="122"/>
      <c r="F64" s="226"/>
      <c r="G64" s="1345">
        <v>90.2</v>
      </c>
      <c r="H64" s="1345"/>
      <c r="I64" s="1345">
        <v>50.4</v>
      </c>
      <c r="J64" s="1345"/>
      <c r="K64" s="1345">
        <v>93.6</v>
      </c>
      <c r="L64" s="1345"/>
      <c r="M64" s="1345">
        <v>46.6</v>
      </c>
      <c r="N64" s="1345"/>
      <c r="O64" s="1345">
        <v>96</v>
      </c>
      <c r="P64" s="1345"/>
      <c r="Q64" s="1345">
        <v>48.6</v>
      </c>
      <c r="R64" s="1345"/>
      <c r="S64" s="1345">
        <v>110</v>
      </c>
      <c r="T64" s="1345"/>
      <c r="U64" s="1345">
        <v>51</v>
      </c>
      <c r="V64" s="1345"/>
      <c r="W64" s="1345">
        <v>122.1</v>
      </c>
      <c r="X64" s="1345"/>
      <c r="Y64" s="1345">
        <f>+W64/W63*100</f>
        <v>54.7</v>
      </c>
      <c r="Z64" s="223"/>
      <c r="AA64" s="227"/>
    </row>
    <row r="65" spans="1:27" s="228" customFormat="1" ht="8.25" customHeight="1">
      <c r="A65" s="227"/>
      <c r="B65" s="1349"/>
      <c r="C65" s="318"/>
      <c r="D65" s="1216"/>
      <c r="E65" s="122"/>
      <c r="F65" s="226"/>
      <c r="G65" s="1345"/>
      <c r="H65" s="1345"/>
      <c r="I65" s="1345"/>
      <c r="J65" s="1345"/>
      <c r="K65" s="1345"/>
      <c r="L65" s="1345"/>
      <c r="M65" s="1345"/>
      <c r="N65" s="1345"/>
      <c r="O65" s="1345"/>
      <c r="P65" s="1345"/>
      <c r="Q65" s="1345"/>
      <c r="R65" s="1345"/>
      <c r="S65" s="1345"/>
      <c r="T65" s="1345"/>
      <c r="U65" s="1345"/>
      <c r="V65" s="1345"/>
      <c r="W65" s="1345"/>
      <c r="X65" s="1345"/>
      <c r="Y65" s="1345"/>
      <c r="Z65" s="223"/>
      <c r="AA65" s="227"/>
    </row>
    <row r="66" spans="1:27" s="1294" customFormat="1" ht="12.75" customHeight="1">
      <c r="A66" s="1288"/>
      <c r="B66" s="1323"/>
      <c r="C66" s="156" t="s">
        <v>689</v>
      </c>
      <c r="D66" s="669"/>
      <c r="E66" s="122"/>
      <c r="F66" s="763"/>
      <c r="G66" s="1344">
        <v>108</v>
      </c>
      <c r="H66" s="1344"/>
      <c r="I66" s="1344">
        <v>14</v>
      </c>
      <c r="J66" s="1344"/>
      <c r="K66" s="1344">
        <v>115.8</v>
      </c>
      <c r="L66" s="1344"/>
      <c r="M66" s="1344">
        <v>14.1</v>
      </c>
      <c r="N66" s="1344"/>
      <c r="O66" s="1344">
        <v>107.6</v>
      </c>
      <c r="P66" s="1344"/>
      <c r="Q66" s="1344">
        <v>13</v>
      </c>
      <c r="R66" s="1344"/>
      <c r="S66" s="1344">
        <v>137.5</v>
      </c>
      <c r="T66" s="1344"/>
      <c r="U66" s="1344">
        <v>15.8</v>
      </c>
      <c r="V66" s="1344"/>
      <c r="W66" s="1344">
        <v>148.6</v>
      </c>
      <c r="X66" s="1344"/>
      <c r="Y66" s="1344">
        <f>+W66/W$48*100</f>
        <v>16.100000000000001</v>
      </c>
      <c r="Z66" s="1278"/>
      <c r="AA66" s="1288"/>
    </row>
    <row r="67" spans="1:27" s="228" customFormat="1" ht="12.75" customHeight="1">
      <c r="A67" s="227"/>
      <c r="B67" s="1349"/>
      <c r="C67" s="318"/>
      <c r="D67" s="1216" t="s">
        <v>692</v>
      </c>
      <c r="E67" s="122"/>
      <c r="F67" s="226"/>
      <c r="G67" s="1345">
        <v>40.200000000000003</v>
      </c>
      <c r="H67" s="1345"/>
      <c r="I67" s="1345">
        <v>37.200000000000003</v>
      </c>
      <c r="J67" s="1345"/>
      <c r="K67" s="1345">
        <v>50</v>
      </c>
      <c r="L67" s="1345"/>
      <c r="M67" s="1345">
        <v>43.2</v>
      </c>
      <c r="N67" s="1345"/>
      <c r="O67" s="1345">
        <v>51.3</v>
      </c>
      <c r="P67" s="1345"/>
      <c r="Q67" s="1345">
        <v>47.7</v>
      </c>
      <c r="R67" s="1345"/>
      <c r="S67" s="1345">
        <v>70.400000000000006</v>
      </c>
      <c r="T67" s="1345"/>
      <c r="U67" s="1345">
        <v>51.2</v>
      </c>
      <c r="V67" s="1345"/>
      <c r="W67" s="1345">
        <v>77.8</v>
      </c>
      <c r="X67" s="1345"/>
      <c r="Y67" s="1345">
        <f>+W67/W66*100</f>
        <v>52.4</v>
      </c>
      <c r="Z67" s="223"/>
      <c r="AA67" s="227"/>
    </row>
    <row r="68" spans="1:27" s="228" customFormat="1" ht="4.5" customHeight="1">
      <c r="A68" s="227"/>
      <c r="B68" s="1349"/>
      <c r="C68" s="318"/>
      <c r="D68" s="1216"/>
      <c r="E68" s="122"/>
      <c r="F68" s="226"/>
      <c r="G68" s="450"/>
      <c r="H68" s="1309"/>
      <c r="I68" s="1309"/>
      <c r="J68" s="1309"/>
      <c r="K68" s="450"/>
      <c r="L68" s="1309"/>
      <c r="M68" s="1309"/>
      <c r="N68" s="1309"/>
      <c r="O68" s="450"/>
      <c r="P68" s="1309"/>
      <c r="Q68" s="1309"/>
      <c r="R68" s="1309"/>
      <c r="S68" s="450"/>
      <c r="T68" s="1309"/>
      <c r="U68" s="1309"/>
      <c r="V68" s="1309"/>
      <c r="W68" s="450"/>
      <c r="X68" s="1309"/>
      <c r="Y68" s="1309"/>
      <c r="Z68" s="223"/>
      <c r="AA68" s="227"/>
    </row>
    <row r="69" spans="1:27" s="413" customFormat="1" ht="13.5" customHeight="1">
      <c r="A69" s="409"/>
      <c r="B69" s="857"/>
      <c r="C69" s="56" t="s">
        <v>217</v>
      </c>
      <c r="D69" s="318"/>
      <c r="E69" s="410"/>
      <c r="F69" s="411"/>
      <c r="G69" s="1478" t="s">
        <v>113</v>
      </c>
      <c r="H69" s="1478"/>
      <c r="I69" s="1478"/>
      <c r="J69" s="1478"/>
      <c r="K69" s="1478"/>
      <c r="L69" s="1478"/>
      <c r="M69" s="1478"/>
      <c r="N69" s="1478"/>
      <c r="O69" s="1478"/>
      <c r="P69" s="1478"/>
      <c r="Q69" s="1478"/>
      <c r="R69" s="1478"/>
      <c r="S69" s="1478"/>
      <c r="T69" s="1478"/>
      <c r="U69" s="1478"/>
      <c r="V69" s="1478"/>
      <c r="W69" s="1478"/>
      <c r="X69" s="1478"/>
      <c r="Y69" s="1478"/>
      <c r="Z69" s="412"/>
      <c r="AA69" s="409"/>
    </row>
    <row r="70" spans="1:27" s="1348" customFormat="1" ht="12" customHeight="1">
      <c r="A70" s="1346"/>
      <c r="B70" s="1323"/>
      <c r="C70" s="1479" t="s">
        <v>693</v>
      </c>
      <c r="D70" s="1479"/>
      <c r="E70" s="1479"/>
      <c r="F70" s="1479"/>
      <c r="G70" s="1479"/>
      <c r="H70" s="1479"/>
      <c r="I70" s="1479"/>
      <c r="J70" s="1479"/>
      <c r="K70" s="1479"/>
      <c r="L70" s="1479"/>
      <c r="M70" s="1479"/>
      <c r="N70" s="1479"/>
      <c r="O70" s="1479"/>
      <c r="P70" s="1479"/>
      <c r="Q70" s="1479"/>
      <c r="R70" s="1479"/>
      <c r="S70" s="1479"/>
      <c r="T70" s="1479"/>
      <c r="U70" s="1479"/>
      <c r="V70" s="1479"/>
      <c r="W70" s="1479"/>
      <c r="X70" s="1479"/>
      <c r="Y70" s="1479"/>
      <c r="Z70" s="1347"/>
      <c r="AA70" s="1346"/>
    </row>
    <row r="71" spans="1:27" s="138" customFormat="1" ht="13.5" customHeight="1">
      <c r="A71" s="4"/>
      <c r="B71" s="826">
        <v>8</v>
      </c>
      <c r="C71" s="1211" t="s">
        <v>516</v>
      </c>
      <c r="D71" s="1215"/>
      <c r="F71" s="8"/>
      <c r="G71" s="8"/>
      <c r="H71" s="8"/>
      <c r="I71" s="8"/>
      <c r="J71" s="8"/>
      <c r="K71" s="8"/>
      <c r="L71" s="8"/>
      <c r="M71" s="8"/>
      <c r="N71" s="34"/>
      <c r="O71" s="8"/>
      <c r="P71" s="8"/>
      <c r="Q71" s="8"/>
      <c r="R71" s="8"/>
      <c r="S71" s="8"/>
      <c r="T71" s="8"/>
      <c r="U71" s="8"/>
      <c r="V71" s="8"/>
      <c r="W71" s="8"/>
      <c r="X71" s="8"/>
      <c r="Y71" s="8"/>
      <c r="AA71" s="4"/>
    </row>
    <row r="82" spans="22:26" ht="8.25" customHeight="1"/>
    <row r="84" spans="22:26" ht="9" customHeight="1">
      <c r="Z84" s="236"/>
    </row>
    <row r="85" spans="22:26" ht="8.25" customHeight="1">
      <c r="V85" s="1389"/>
      <c r="W85" s="1389"/>
      <c r="X85" s="1389"/>
      <c r="Y85" s="1389"/>
      <c r="Z85" s="1389"/>
    </row>
    <row r="86" spans="22:26" ht="9.75" customHeight="1"/>
  </sheetData>
  <mergeCells count="189">
    <mergeCell ref="C9:D9"/>
    <mergeCell ref="G9:I9"/>
    <mergeCell ref="K9:M9"/>
    <mergeCell ref="O9:Q9"/>
    <mergeCell ref="S9:U9"/>
    <mergeCell ref="W9:Y9"/>
    <mergeCell ref="W3:Y3"/>
    <mergeCell ref="C5:D6"/>
    <mergeCell ref="G6:I6"/>
    <mergeCell ref="K6:Y6"/>
    <mergeCell ref="F7:I7"/>
    <mergeCell ref="K7:M7"/>
    <mergeCell ref="O7:Q7"/>
    <mergeCell ref="S7:U7"/>
    <mergeCell ref="W7:Y7"/>
    <mergeCell ref="G12:I12"/>
    <mergeCell ref="K12:M12"/>
    <mergeCell ref="O12:Q12"/>
    <mergeCell ref="S12:U12"/>
    <mergeCell ref="W12:Y12"/>
    <mergeCell ref="G10:I10"/>
    <mergeCell ref="K10:M10"/>
    <mergeCell ref="O10:Q10"/>
    <mergeCell ref="S10:U10"/>
    <mergeCell ref="W10:Y10"/>
    <mergeCell ref="G11:I11"/>
    <mergeCell ref="K11:M11"/>
    <mergeCell ref="O11:Q11"/>
    <mergeCell ref="S11:U11"/>
    <mergeCell ref="W11:Y11"/>
    <mergeCell ref="G13:I13"/>
    <mergeCell ref="K13:M13"/>
    <mergeCell ref="O13:Q13"/>
    <mergeCell ref="S13:U13"/>
    <mergeCell ref="W13:Y13"/>
    <mergeCell ref="G14:I14"/>
    <mergeCell ref="K14:M14"/>
    <mergeCell ref="O14:Q14"/>
    <mergeCell ref="S14:U14"/>
    <mergeCell ref="W14:Y14"/>
    <mergeCell ref="W17:Y17"/>
    <mergeCell ref="G18:I18"/>
    <mergeCell ref="K18:M18"/>
    <mergeCell ref="O18:Q18"/>
    <mergeCell ref="S18:U18"/>
    <mergeCell ref="W18:Y18"/>
    <mergeCell ref="G15:I15"/>
    <mergeCell ref="K15:M15"/>
    <mergeCell ref="O15:Q15"/>
    <mergeCell ref="S15:U15"/>
    <mergeCell ref="W15:Y15"/>
    <mergeCell ref="G16:I16"/>
    <mergeCell ref="K16:M16"/>
    <mergeCell ref="O16:Q16"/>
    <mergeCell ref="S16:U16"/>
    <mergeCell ref="W16:Y16"/>
    <mergeCell ref="C20:D20"/>
    <mergeCell ref="G20:I20"/>
    <mergeCell ref="K20:M20"/>
    <mergeCell ref="O20:Q20"/>
    <mergeCell ref="S20:U20"/>
    <mergeCell ref="G17:I17"/>
    <mergeCell ref="K17:M17"/>
    <mergeCell ref="O17:Q17"/>
    <mergeCell ref="S17:U17"/>
    <mergeCell ref="W20:Y20"/>
    <mergeCell ref="G21:I21"/>
    <mergeCell ref="K21:M21"/>
    <mergeCell ref="O21:Q21"/>
    <mergeCell ref="S21:U21"/>
    <mergeCell ref="W21:Y21"/>
    <mergeCell ref="G19:I19"/>
    <mergeCell ref="K19:M19"/>
    <mergeCell ref="O19:Q19"/>
    <mergeCell ref="S19:U19"/>
    <mergeCell ref="W19:Y19"/>
    <mergeCell ref="G22:I22"/>
    <mergeCell ref="K22:M22"/>
    <mergeCell ref="O22:Q22"/>
    <mergeCell ref="S22:U22"/>
    <mergeCell ref="W22:Y22"/>
    <mergeCell ref="G23:I23"/>
    <mergeCell ref="K23:M23"/>
    <mergeCell ref="O23:Q23"/>
    <mergeCell ref="S23:U23"/>
    <mergeCell ref="W23:Y23"/>
    <mergeCell ref="G24:I24"/>
    <mergeCell ref="K24:M24"/>
    <mergeCell ref="O24:Q24"/>
    <mergeCell ref="S24:U24"/>
    <mergeCell ref="W24:Y24"/>
    <mergeCell ref="G25:I25"/>
    <mergeCell ref="K25:M25"/>
    <mergeCell ref="O25:Q25"/>
    <mergeCell ref="S25:U25"/>
    <mergeCell ref="W25:Y25"/>
    <mergeCell ref="G26:I26"/>
    <mergeCell ref="K26:M26"/>
    <mergeCell ref="O26:Q26"/>
    <mergeCell ref="S26:U26"/>
    <mergeCell ref="W26:Y26"/>
    <mergeCell ref="G27:I27"/>
    <mergeCell ref="K27:M27"/>
    <mergeCell ref="O27:Q27"/>
    <mergeCell ref="S27:U27"/>
    <mergeCell ref="W27:Y27"/>
    <mergeCell ref="G28:I28"/>
    <mergeCell ref="K28:M28"/>
    <mergeCell ref="O28:Q28"/>
    <mergeCell ref="S28:U28"/>
    <mergeCell ref="W28:Y28"/>
    <mergeCell ref="G29:I29"/>
    <mergeCell ref="K29:M29"/>
    <mergeCell ref="O29:Q29"/>
    <mergeCell ref="S29:U29"/>
    <mergeCell ref="W29:Y29"/>
    <mergeCell ref="G30:I30"/>
    <mergeCell ref="K30:M30"/>
    <mergeCell ref="O30:Q30"/>
    <mergeCell ref="S30:U30"/>
    <mergeCell ref="W30:Y30"/>
    <mergeCell ref="G31:I31"/>
    <mergeCell ref="K31:M31"/>
    <mergeCell ref="O31:Q31"/>
    <mergeCell ref="S31:U31"/>
    <mergeCell ref="W31:Y31"/>
    <mergeCell ref="G32:I32"/>
    <mergeCell ref="K32:M32"/>
    <mergeCell ref="O32:Q32"/>
    <mergeCell ref="S32:U32"/>
    <mergeCell ref="W32:Y32"/>
    <mergeCell ref="G33:I33"/>
    <mergeCell ref="K33:M33"/>
    <mergeCell ref="O33:Q33"/>
    <mergeCell ref="S33:U33"/>
    <mergeCell ref="W33:Y33"/>
    <mergeCell ref="C36:F36"/>
    <mergeCell ref="G36:I36"/>
    <mergeCell ref="K36:M36"/>
    <mergeCell ref="O36:Q36"/>
    <mergeCell ref="S36:U36"/>
    <mergeCell ref="W36:Y36"/>
    <mergeCell ref="G34:I34"/>
    <mergeCell ref="K34:M34"/>
    <mergeCell ref="O34:Q34"/>
    <mergeCell ref="S34:U34"/>
    <mergeCell ref="W34:Y34"/>
    <mergeCell ref="G35:I35"/>
    <mergeCell ref="K35:M35"/>
    <mergeCell ref="O35:Q35"/>
    <mergeCell ref="S35:U35"/>
    <mergeCell ref="W35:Y35"/>
    <mergeCell ref="O40:Q40"/>
    <mergeCell ref="S40:U40"/>
    <mergeCell ref="W40:Y40"/>
    <mergeCell ref="G37:I37"/>
    <mergeCell ref="K37:M37"/>
    <mergeCell ref="O37:Q37"/>
    <mergeCell ref="S37:U37"/>
    <mergeCell ref="W37:Y37"/>
    <mergeCell ref="G38:I38"/>
    <mergeCell ref="K38:M38"/>
    <mergeCell ref="O38:Q38"/>
    <mergeCell ref="S38:U38"/>
    <mergeCell ref="W38:Y38"/>
    <mergeCell ref="G69:Y69"/>
    <mergeCell ref="C70:Y70"/>
    <mergeCell ref="V85:Z85"/>
    <mergeCell ref="O1:Y1"/>
    <mergeCell ref="C4:Y4"/>
    <mergeCell ref="C42:Y42"/>
    <mergeCell ref="F46:G46"/>
    <mergeCell ref="C48:D48"/>
    <mergeCell ref="F45:I45"/>
    <mergeCell ref="K45:M45"/>
    <mergeCell ref="O45:Q45"/>
    <mergeCell ref="S45:U45"/>
    <mergeCell ref="W45:Y45"/>
    <mergeCell ref="W41:Y41"/>
    <mergeCell ref="C43:D44"/>
    <mergeCell ref="G44:I44"/>
    <mergeCell ref="K44:Y44"/>
    <mergeCell ref="G39:I39"/>
    <mergeCell ref="K39:M39"/>
    <mergeCell ref="O39:Q39"/>
    <mergeCell ref="S39:U39"/>
    <mergeCell ref="W39:Y39"/>
    <mergeCell ref="G40:I40"/>
    <mergeCell ref="K40:M40"/>
  </mergeCells>
  <printOptions horizontalCentered="1"/>
  <pageMargins left="0" right="0" top="0.19685039370078741" bottom="0.1968503937007874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sheetPr>
    <tabColor theme="5"/>
  </sheetPr>
  <dimension ref="A1:AB97"/>
  <sheetViews>
    <sheetView zoomScaleNormal="100" workbookViewId="0"/>
  </sheetViews>
  <sheetFormatPr defaultRowHeight="12.75"/>
  <cols>
    <col min="1" max="1" width="1" style="216" customWidth="1"/>
    <col min="2" max="2" width="2.5703125" style="216" customWidth="1"/>
    <col min="3" max="3" width="1.140625" style="216" customWidth="1"/>
    <col min="4" max="4" width="30.140625" style="216" customWidth="1"/>
    <col min="5" max="5" width="0.5703125" style="216" customWidth="1"/>
    <col min="6" max="6" width="11.85546875" style="216" customWidth="1"/>
    <col min="7" max="7" width="0.5703125" style="216" customWidth="1"/>
    <col min="8" max="8" width="11.85546875" style="216" customWidth="1"/>
    <col min="9" max="9" width="0.5703125" style="216" customWidth="1"/>
    <col min="10" max="10" width="11.85546875" style="216" customWidth="1"/>
    <col min="11" max="11" width="0.5703125" style="216" customWidth="1"/>
    <col min="12" max="12" width="11.85546875" style="216" customWidth="1"/>
    <col min="13" max="13" width="0.5703125" style="216" customWidth="1"/>
    <col min="14" max="14" width="11.85546875" style="216" customWidth="1"/>
    <col min="15" max="15" width="2.5703125" style="216" customWidth="1"/>
    <col min="16" max="16" width="1" style="216" customWidth="1"/>
    <col min="17" max="16384" width="9.140625" style="216"/>
  </cols>
  <sheetData>
    <row r="1" spans="1:16" ht="13.5" customHeight="1">
      <c r="A1" s="215"/>
      <c r="B1" s="1498" t="s">
        <v>725</v>
      </c>
      <c r="C1" s="1498"/>
      <c r="D1" s="1498"/>
      <c r="E1" s="870"/>
      <c r="F1" s="870"/>
      <c r="G1" s="870"/>
      <c r="H1" s="870"/>
      <c r="I1" s="870"/>
      <c r="J1" s="870"/>
      <c r="K1" s="870"/>
      <c r="L1" s="870"/>
      <c r="M1" s="870"/>
      <c r="N1" s="870"/>
      <c r="O1" s="870"/>
      <c r="P1" s="215"/>
    </row>
    <row r="2" spans="1:16" ht="6" customHeight="1">
      <c r="A2" s="215"/>
      <c r="B2" s="427"/>
      <c r="C2" s="871"/>
      <c r="D2" s="871"/>
      <c r="E2" s="872"/>
      <c r="F2" s="873"/>
      <c r="G2" s="873"/>
      <c r="H2" s="873"/>
      <c r="I2" s="873"/>
      <c r="J2" s="873"/>
      <c r="K2" s="873"/>
      <c r="L2" s="873"/>
      <c r="M2" s="873"/>
      <c r="N2" s="873"/>
      <c r="O2" s="874"/>
      <c r="P2" s="217"/>
    </row>
    <row r="3" spans="1:16" ht="10.5" customHeight="1" thickBot="1">
      <c r="A3" s="215"/>
      <c r="B3" s="217"/>
      <c r="C3" s="217"/>
      <c r="D3" s="217"/>
      <c r="E3" s="217"/>
      <c r="F3" s="791"/>
      <c r="G3" s="791"/>
      <c r="H3" s="791"/>
      <c r="I3" s="791"/>
      <c r="J3" s="217"/>
      <c r="K3" s="217"/>
      <c r="L3" s="791"/>
      <c r="M3" s="791"/>
      <c r="N3" s="791" t="s">
        <v>79</v>
      </c>
      <c r="O3" s="875"/>
      <c r="P3" s="217"/>
    </row>
    <row r="4" spans="1:16" ht="13.5" customHeight="1" thickBot="1">
      <c r="A4" s="215"/>
      <c r="B4" s="217"/>
      <c r="C4" s="1506" t="s">
        <v>54</v>
      </c>
      <c r="D4" s="1507"/>
      <c r="E4" s="1507"/>
      <c r="F4" s="1507"/>
      <c r="G4" s="1507"/>
      <c r="H4" s="1507"/>
      <c r="I4" s="1507"/>
      <c r="J4" s="1507"/>
      <c r="K4" s="1507"/>
      <c r="L4" s="1507"/>
      <c r="M4" s="1507"/>
      <c r="N4" s="1508"/>
      <c r="O4" s="875"/>
      <c r="P4" s="217"/>
    </row>
    <row r="5" spans="1:16" ht="5.25" customHeight="1">
      <c r="A5" s="215"/>
      <c r="B5" s="217"/>
      <c r="C5" s="1499" t="s">
        <v>87</v>
      </c>
      <c r="D5" s="1499"/>
      <c r="E5" s="217"/>
      <c r="F5" s="430"/>
      <c r="G5" s="430"/>
      <c r="H5" s="430"/>
      <c r="I5" s="430"/>
      <c r="J5" s="430"/>
      <c r="K5" s="430"/>
      <c r="L5" s="430"/>
      <c r="M5" s="430"/>
      <c r="N5" s="430"/>
      <c r="O5" s="875"/>
      <c r="P5" s="217"/>
    </row>
    <row r="6" spans="1:16" ht="12.75" customHeight="1">
      <c r="A6" s="215"/>
      <c r="B6" s="217"/>
      <c r="C6" s="1499"/>
      <c r="D6" s="1499"/>
      <c r="E6" s="286"/>
      <c r="F6" s="1426">
        <v>2012</v>
      </c>
      <c r="G6" s="1426"/>
      <c r="H6" s="1426"/>
      <c r="I6" s="1426"/>
      <c r="J6" s="1426"/>
      <c r="K6" s="1426"/>
      <c r="L6" s="1426"/>
      <c r="M6" s="225"/>
      <c r="N6" s="793">
        <v>2013</v>
      </c>
      <c r="O6" s="875"/>
      <c r="P6" s="217"/>
    </row>
    <row r="7" spans="1:16" ht="12.75" customHeight="1">
      <c r="A7" s="215"/>
      <c r="B7" s="217"/>
      <c r="C7" s="1500" t="s">
        <v>325</v>
      </c>
      <c r="D7" s="1501"/>
      <c r="E7" s="217"/>
      <c r="F7" s="381" t="s">
        <v>395</v>
      </c>
      <c r="G7" s="530"/>
      <c r="H7" s="381" t="s">
        <v>402</v>
      </c>
      <c r="I7" s="530"/>
      <c r="J7" s="381" t="s">
        <v>413</v>
      </c>
      <c r="K7" s="530"/>
      <c r="L7" s="381" t="s">
        <v>504</v>
      </c>
      <c r="M7" s="530"/>
      <c r="N7" s="381" t="s">
        <v>505</v>
      </c>
      <c r="O7" s="875"/>
      <c r="P7" s="217"/>
    </row>
    <row r="8" spans="1:16" s="282" customFormat="1" ht="9.75" customHeight="1">
      <c r="A8" s="266"/>
      <c r="B8" s="284"/>
      <c r="C8" s="865" t="s">
        <v>77</v>
      </c>
      <c r="D8" s="284"/>
      <c r="E8" s="284"/>
      <c r="F8" s="285"/>
      <c r="G8" s="285"/>
      <c r="H8" s="285"/>
      <c r="I8" s="285"/>
      <c r="J8" s="285"/>
      <c r="K8" s="285"/>
      <c r="L8" s="285"/>
      <c r="M8" s="285"/>
      <c r="N8" s="285"/>
      <c r="O8" s="875"/>
      <c r="P8" s="217"/>
    </row>
    <row r="9" spans="1:16" s="257" customFormat="1" ht="9.75" customHeight="1">
      <c r="A9" s="255"/>
      <c r="B9" s="256"/>
      <c r="C9" s="792" t="s">
        <v>326</v>
      </c>
      <c r="D9" s="876"/>
      <c r="E9" s="256"/>
      <c r="F9" s="275">
        <v>306</v>
      </c>
      <c r="G9" s="275"/>
      <c r="H9" s="275">
        <v>262</v>
      </c>
      <c r="I9" s="275"/>
      <c r="J9" s="275">
        <v>317</v>
      </c>
      <c r="K9" s="275"/>
      <c r="L9" s="275">
        <v>384</v>
      </c>
      <c r="M9" s="275"/>
      <c r="N9" s="275">
        <v>119</v>
      </c>
      <c r="O9" s="875"/>
      <c r="P9" s="217"/>
    </row>
    <row r="10" spans="1:16" s="257" customFormat="1" ht="9.75" customHeight="1">
      <c r="A10" s="255"/>
      <c r="B10" s="256"/>
      <c r="C10" s="792" t="s">
        <v>327</v>
      </c>
      <c r="D10" s="218"/>
      <c r="E10" s="256"/>
      <c r="F10" s="275">
        <v>25661</v>
      </c>
      <c r="G10" s="275"/>
      <c r="H10" s="275">
        <v>13635</v>
      </c>
      <c r="I10" s="275"/>
      <c r="J10" s="275">
        <v>28658</v>
      </c>
      <c r="K10" s="275"/>
      <c r="L10" s="275">
        <v>23921</v>
      </c>
      <c r="M10" s="275"/>
      <c r="N10" s="275">
        <v>16609</v>
      </c>
      <c r="O10" s="875"/>
      <c r="P10" s="217"/>
    </row>
    <row r="11" spans="1:16" s="257" customFormat="1" ht="9.75" customHeight="1">
      <c r="A11" s="255"/>
      <c r="B11" s="256"/>
      <c r="C11" s="792" t="s">
        <v>328</v>
      </c>
      <c r="D11" s="218"/>
      <c r="E11" s="256"/>
      <c r="F11" s="275">
        <v>2893</v>
      </c>
      <c r="G11" s="275"/>
      <c r="H11" s="275">
        <v>3019</v>
      </c>
      <c r="I11" s="275"/>
      <c r="J11" s="275">
        <v>3373</v>
      </c>
      <c r="K11" s="275"/>
      <c r="L11" s="275">
        <v>3461</v>
      </c>
      <c r="M11" s="275"/>
      <c r="N11" s="275">
        <v>1226</v>
      </c>
      <c r="O11" s="875"/>
      <c r="P11" s="217"/>
    </row>
    <row r="12" spans="1:16" s="257" customFormat="1" ht="9" customHeight="1">
      <c r="A12" s="255"/>
      <c r="B12" s="256"/>
      <c r="C12" s="865" t="s">
        <v>329</v>
      </c>
      <c r="D12" s="256"/>
      <c r="E12" s="284"/>
      <c r="F12" s="285"/>
      <c r="G12" s="285"/>
      <c r="H12" s="285"/>
      <c r="I12" s="285"/>
      <c r="J12" s="285"/>
      <c r="K12" s="285"/>
      <c r="L12" s="285"/>
      <c r="M12" s="285"/>
      <c r="N12" s="285"/>
      <c r="O12" s="875"/>
      <c r="P12" s="217"/>
    </row>
    <row r="13" spans="1:16" s="257" customFormat="1" ht="9.75" customHeight="1">
      <c r="A13" s="255"/>
      <c r="B13" s="256"/>
      <c r="C13" s="792" t="s">
        <v>326</v>
      </c>
      <c r="D13" s="876"/>
      <c r="E13" s="256"/>
      <c r="F13" s="276">
        <v>117</v>
      </c>
      <c r="G13" s="276"/>
      <c r="H13" s="276">
        <v>75</v>
      </c>
      <c r="I13" s="276"/>
      <c r="J13" s="276">
        <v>90</v>
      </c>
      <c r="K13" s="276"/>
      <c r="L13" s="276">
        <v>126</v>
      </c>
      <c r="M13" s="276"/>
      <c r="N13" s="276">
        <v>39</v>
      </c>
      <c r="O13" s="875"/>
      <c r="P13" s="217"/>
    </row>
    <row r="14" spans="1:16" s="257" customFormat="1" ht="9.75" customHeight="1">
      <c r="A14" s="255"/>
      <c r="B14" s="256"/>
      <c r="C14" s="792" t="s">
        <v>327</v>
      </c>
      <c r="D14" s="218"/>
      <c r="E14" s="256"/>
      <c r="F14" s="276">
        <v>7115</v>
      </c>
      <c r="G14" s="276"/>
      <c r="H14" s="276">
        <v>3216</v>
      </c>
      <c r="I14" s="276"/>
      <c r="J14" s="276">
        <v>4508</v>
      </c>
      <c r="K14" s="276"/>
      <c r="L14" s="276">
        <v>3108</v>
      </c>
      <c r="M14" s="276"/>
      <c r="N14" s="276">
        <v>2117</v>
      </c>
      <c r="O14" s="875"/>
      <c r="P14" s="217"/>
    </row>
    <row r="15" spans="1:16" s="257" customFormat="1" ht="9.75" customHeight="1">
      <c r="A15" s="255"/>
      <c r="B15" s="256"/>
      <c r="C15" s="792" t="s">
        <v>328</v>
      </c>
      <c r="D15" s="218"/>
      <c r="E15" s="256"/>
      <c r="F15" s="276">
        <v>1098</v>
      </c>
      <c r="G15" s="276"/>
      <c r="H15" s="276">
        <v>1001</v>
      </c>
      <c r="I15" s="276"/>
      <c r="J15" s="276">
        <v>845</v>
      </c>
      <c r="K15" s="276"/>
      <c r="L15" s="276">
        <v>981</v>
      </c>
      <c r="M15" s="276"/>
      <c r="N15" s="276">
        <v>512</v>
      </c>
      <c r="O15" s="875"/>
      <c r="P15" s="217"/>
    </row>
    <row r="16" spans="1:16" s="257" customFormat="1" ht="9.75" customHeight="1">
      <c r="A16" s="255"/>
      <c r="B16" s="256"/>
      <c r="C16" s="865" t="s">
        <v>330</v>
      </c>
      <c r="D16" s="256"/>
      <c r="E16" s="284"/>
      <c r="F16" s="285"/>
      <c r="G16" s="285"/>
      <c r="H16" s="285"/>
      <c r="I16" s="285"/>
      <c r="J16" s="285"/>
      <c r="K16" s="285"/>
      <c r="L16" s="285"/>
      <c r="M16" s="285"/>
      <c r="N16" s="285"/>
      <c r="O16" s="875"/>
      <c r="P16" s="217"/>
    </row>
    <row r="17" spans="1:16" s="257" customFormat="1" ht="9.75" customHeight="1">
      <c r="A17" s="255"/>
      <c r="B17" s="256"/>
      <c r="C17" s="792" t="s">
        <v>326</v>
      </c>
      <c r="D17" s="218"/>
      <c r="E17" s="256"/>
      <c r="F17" s="276">
        <v>26</v>
      </c>
      <c r="G17" s="276"/>
      <c r="H17" s="276">
        <v>39</v>
      </c>
      <c r="I17" s="276"/>
      <c r="J17" s="276">
        <v>46</v>
      </c>
      <c r="K17" s="276"/>
      <c r="L17" s="276">
        <v>60</v>
      </c>
      <c r="M17" s="276"/>
      <c r="N17" s="276">
        <v>13</v>
      </c>
      <c r="O17" s="875"/>
      <c r="P17" s="217"/>
    </row>
    <row r="18" spans="1:16" s="257" customFormat="1" ht="9.75" customHeight="1">
      <c r="A18" s="255"/>
      <c r="B18" s="256"/>
      <c r="C18" s="792" t="s">
        <v>327</v>
      </c>
      <c r="D18" s="218"/>
      <c r="E18" s="256"/>
      <c r="F18" s="276">
        <v>837</v>
      </c>
      <c r="G18" s="276"/>
      <c r="H18" s="276">
        <v>932</v>
      </c>
      <c r="I18" s="276"/>
      <c r="J18" s="276">
        <v>1192</v>
      </c>
      <c r="K18" s="276"/>
      <c r="L18" s="276">
        <v>1673</v>
      </c>
      <c r="M18" s="276"/>
      <c r="N18" s="276">
        <v>427</v>
      </c>
      <c r="O18" s="875"/>
      <c r="P18" s="217"/>
    </row>
    <row r="19" spans="1:16" s="257" customFormat="1" ht="9.75" customHeight="1">
      <c r="A19" s="255"/>
      <c r="B19" s="256"/>
      <c r="C19" s="792" t="s">
        <v>328</v>
      </c>
      <c r="D19" s="218"/>
      <c r="E19" s="256"/>
      <c r="F19" s="276">
        <v>246</v>
      </c>
      <c r="G19" s="276"/>
      <c r="H19" s="276">
        <v>225</v>
      </c>
      <c r="I19" s="276"/>
      <c r="J19" s="276">
        <v>404</v>
      </c>
      <c r="K19" s="276"/>
      <c r="L19" s="276">
        <v>413</v>
      </c>
      <c r="M19" s="276"/>
      <c r="N19" s="276">
        <v>76</v>
      </c>
      <c r="O19" s="875"/>
      <c r="P19" s="217"/>
    </row>
    <row r="20" spans="1:16" s="257" customFormat="1" ht="9" customHeight="1">
      <c r="A20" s="255"/>
      <c r="B20" s="256"/>
      <c r="C20" s="865" t="s">
        <v>331</v>
      </c>
      <c r="D20" s="256"/>
      <c r="E20" s="284"/>
      <c r="F20" s="285"/>
      <c r="G20" s="285"/>
      <c r="H20" s="285"/>
      <c r="I20" s="285"/>
      <c r="J20" s="285"/>
      <c r="K20" s="285"/>
      <c r="L20" s="285"/>
      <c r="M20" s="285"/>
      <c r="N20" s="285"/>
      <c r="O20" s="875"/>
      <c r="P20" s="217"/>
    </row>
    <row r="21" spans="1:16" s="257" customFormat="1" ht="9.75" customHeight="1">
      <c r="A21" s="255"/>
      <c r="B21" s="256"/>
      <c r="C21" s="792" t="s">
        <v>326</v>
      </c>
      <c r="D21" s="218"/>
      <c r="E21" s="256"/>
      <c r="F21" s="276">
        <v>137</v>
      </c>
      <c r="G21" s="276"/>
      <c r="H21" s="276">
        <v>134</v>
      </c>
      <c r="I21" s="276"/>
      <c r="J21" s="276">
        <v>156</v>
      </c>
      <c r="K21" s="276"/>
      <c r="L21" s="276">
        <v>173</v>
      </c>
      <c r="M21" s="276"/>
      <c r="N21" s="276">
        <v>58</v>
      </c>
      <c r="O21" s="875"/>
      <c r="P21" s="217"/>
    </row>
    <row r="22" spans="1:16" s="257" customFormat="1" ht="9.75" customHeight="1">
      <c r="A22" s="255"/>
      <c r="B22" s="256"/>
      <c r="C22" s="792" t="s">
        <v>327</v>
      </c>
      <c r="D22" s="218"/>
      <c r="E22" s="256"/>
      <c r="F22" s="276">
        <v>17350</v>
      </c>
      <c r="G22" s="276"/>
      <c r="H22" s="276">
        <v>9226</v>
      </c>
      <c r="I22" s="276"/>
      <c r="J22" s="276">
        <v>22355</v>
      </c>
      <c r="K22" s="276"/>
      <c r="L22" s="276">
        <v>18567</v>
      </c>
      <c r="M22" s="276"/>
      <c r="N22" s="276">
        <v>13936</v>
      </c>
      <c r="O22" s="875"/>
      <c r="P22" s="217"/>
    </row>
    <row r="23" spans="1:16" s="257" customFormat="1" ht="9.75" customHeight="1">
      <c r="A23" s="255"/>
      <c r="B23" s="256"/>
      <c r="C23" s="792" t="s">
        <v>328</v>
      </c>
      <c r="D23" s="218"/>
      <c r="E23" s="256"/>
      <c r="F23" s="276">
        <v>1344</v>
      </c>
      <c r="G23" s="276"/>
      <c r="H23" s="276">
        <v>1632</v>
      </c>
      <c r="I23" s="276"/>
      <c r="J23" s="276">
        <v>1983</v>
      </c>
      <c r="K23" s="276"/>
      <c r="L23" s="276">
        <v>1813</v>
      </c>
      <c r="M23" s="276"/>
      <c r="N23" s="276">
        <v>579</v>
      </c>
      <c r="O23" s="875"/>
      <c r="P23" s="217"/>
    </row>
    <row r="24" spans="1:16" s="257" customFormat="1" ht="9" customHeight="1">
      <c r="A24" s="255"/>
      <c r="B24" s="256"/>
      <c r="C24" s="865" t="s">
        <v>332</v>
      </c>
      <c r="D24" s="256"/>
      <c r="E24" s="284"/>
      <c r="F24" s="285"/>
      <c r="G24" s="285"/>
      <c r="H24" s="285"/>
      <c r="I24" s="285"/>
      <c r="J24" s="285"/>
      <c r="K24" s="285"/>
      <c r="L24" s="285"/>
      <c r="M24" s="285"/>
      <c r="N24" s="285"/>
      <c r="O24" s="875"/>
      <c r="P24" s="217"/>
    </row>
    <row r="25" spans="1:16" s="257" customFormat="1" ht="9.75" customHeight="1">
      <c r="A25" s="255"/>
      <c r="B25" s="256"/>
      <c r="C25" s="792" t="s">
        <v>326</v>
      </c>
      <c r="D25" s="218"/>
      <c r="E25" s="256"/>
      <c r="F25" s="276">
        <v>4</v>
      </c>
      <c r="G25" s="276"/>
      <c r="H25" s="276">
        <v>5</v>
      </c>
      <c r="I25" s="276"/>
      <c r="J25" s="276">
        <v>5</v>
      </c>
      <c r="K25" s="276"/>
      <c r="L25" s="276">
        <v>14</v>
      </c>
      <c r="M25" s="276"/>
      <c r="N25" s="276">
        <v>3</v>
      </c>
      <c r="O25" s="875"/>
      <c r="P25" s="217"/>
    </row>
    <row r="26" spans="1:16" s="257" customFormat="1" ht="9.75" customHeight="1">
      <c r="A26" s="255"/>
      <c r="B26" s="256"/>
      <c r="C26" s="792" t="s">
        <v>327</v>
      </c>
      <c r="D26" s="218"/>
      <c r="E26" s="256"/>
      <c r="F26" s="276">
        <v>89</v>
      </c>
      <c r="G26" s="276"/>
      <c r="H26" s="276">
        <v>108</v>
      </c>
      <c r="I26" s="276"/>
      <c r="J26" s="276">
        <v>83</v>
      </c>
      <c r="K26" s="276"/>
      <c r="L26" s="276">
        <v>453</v>
      </c>
      <c r="M26" s="276"/>
      <c r="N26" s="276">
        <v>90</v>
      </c>
      <c r="O26" s="875"/>
      <c r="P26" s="217"/>
    </row>
    <row r="27" spans="1:16" s="257" customFormat="1" ht="9.75" customHeight="1">
      <c r="A27" s="255"/>
      <c r="B27" s="256"/>
      <c r="C27" s="868" t="s">
        <v>328</v>
      </c>
      <c r="D27" s="218"/>
      <c r="E27" s="256"/>
      <c r="F27" s="276">
        <v>52</v>
      </c>
      <c r="G27" s="276"/>
      <c r="H27" s="276">
        <v>57</v>
      </c>
      <c r="I27" s="276"/>
      <c r="J27" s="276">
        <v>47</v>
      </c>
      <c r="K27" s="276"/>
      <c r="L27" s="276">
        <v>200</v>
      </c>
      <c r="M27" s="276"/>
      <c r="N27" s="276">
        <v>22</v>
      </c>
      <c r="O27" s="875"/>
      <c r="P27" s="217"/>
    </row>
    <row r="28" spans="1:16" s="257" customFormat="1" ht="9" customHeight="1">
      <c r="A28" s="255"/>
      <c r="B28" s="256"/>
      <c r="C28" s="865" t="s">
        <v>333</v>
      </c>
      <c r="D28" s="256"/>
      <c r="E28" s="284"/>
      <c r="F28" s="285"/>
      <c r="G28" s="285"/>
      <c r="H28" s="285"/>
      <c r="I28" s="285"/>
      <c r="J28" s="285"/>
      <c r="K28" s="285"/>
      <c r="L28" s="285"/>
      <c r="M28" s="285"/>
      <c r="N28" s="285"/>
      <c r="O28" s="875"/>
      <c r="P28" s="217"/>
    </row>
    <row r="29" spans="1:16" s="257" customFormat="1" ht="9.75" customHeight="1">
      <c r="A29" s="255"/>
      <c r="B29" s="256"/>
      <c r="C29" s="792" t="s">
        <v>326</v>
      </c>
      <c r="D29" s="876"/>
      <c r="E29" s="256"/>
      <c r="F29" s="276">
        <v>22</v>
      </c>
      <c r="G29" s="276"/>
      <c r="H29" s="276">
        <v>9</v>
      </c>
      <c r="I29" s="276"/>
      <c r="J29" s="276">
        <v>20</v>
      </c>
      <c r="K29" s="276"/>
      <c r="L29" s="276">
        <v>11</v>
      </c>
      <c r="M29" s="276"/>
      <c r="N29" s="276">
        <v>6</v>
      </c>
      <c r="O29" s="875"/>
      <c r="P29" s="217"/>
    </row>
    <row r="30" spans="1:16" s="257" customFormat="1" ht="9.75" customHeight="1">
      <c r="A30" s="255"/>
      <c r="B30" s="256"/>
      <c r="C30" s="792" t="s">
        <v>327</v>
      </c>
      <c r="D30" s="218"/>
      <c r="E30" s="256"/>
      <c r="F30" s="276">
        <v>270</v>
      </c>
      <c r="G30" s="276"/>
      <c r="H30" s="276">
        <v>153</v>
      </c>
      <c r="I30" s="276"/>
      <c r="J30" s="276">
        <v>520</v>
      </c>
      <c r="K30" s="276"/>
      <c r="L30" s="276">
        <v>120</v>
      </c>
      <c r="M30" s="276"/>
      <c r="N30" s="276">
        <v>39</v>
      </c>
      <c r="O30" s="875"/>
      <c r="P30" s="217"/>
    </row>
    <row r="31" spans="1:16" s="257" customFormat="1" ht="9.75" customHeight="1">
      <c r="A31" s="255"/>
      <c r="B31" s="256"/>
      <c r="C31" s="792" t="s">
        <v>328</v>
      </c>
      <c r="D31" s="218"/>
      <c r="E31" s="256"/>
      <c r="F31" s="276">
        <v>153</v>
      </c>
      <c r="G31" s="276"/>
      <c r="H31" s="276">
        <v>104</v>
      </c>
      <c r="I31" s="276"/>
      <c r="J31" s="276">
        <v>94</v>
      </c>
      <c r="K31" s="276"/>
      <c r="L31" s="276">
        <v>54</v>
      </c>
      <c r="M31" s="276"/>
      <c r="N31" s="276">
        <v>37</v>
      </c>
      <c r="O31" s="875"/>
      <c r="P31" s="217"/>
    </row>
    <row r="32" spans="1:16" s="257" customFormat="1" ht="3.75" customHeight="1">
      <c r="A32" s="255"/>
      <c r="B32" s="256"/>
      <c r="C32" s="792"/>
      <c r="D32" s="218"/>
      <c r="E32" s="256"/>
      <c r="F32" s="275"/>
      <c r="G32" s="275"/>
      <c r="H32" s="275"/>
      <c r="I32" s="275"/>
      <c r="J32" s="275"/>
      <c r="K32" s="275"/>
      <c r="L32" s="275"/>
      <c r="M32" s="275"/>
      <c r="N32" s="275"/>
      <c r="O32" s="875"/>
      <c r="P32" s="217"/>
    </row>
    <row r="33" spans="1:16" s="282" customFormat="1" ht="12.75" customHeight="1">
      <c r="A33" s="266"/>
      <c r="B33" s="284"/>
      <c r="C33" s="1500" t="s">
        <v>207</v>
      </c>
      <c r="D33" s="1501"/>
      <c r="E33" s="217"/>
      <c r="F33" s="283"/>
      <c r="G33" s="283"/>
      <c r="H33" s="283"/>
      <c r="I33" s="283"/>
      <c r="J33" s="283"/>
      <c r="K33" s="283"/>
      <c r="L33" s="283"/>
      <c r="M33" s="283"/>
      <c r="N33" s="283"/>
      <c r="O33" s="875"/>
      <c r="P33" s="217"/>
    </row>
    <row r="34" spans="1:16" s="277" customFormat="1" ht="9.75" customHeight="1">
      <c r="A34" s="279"/>
      <c r="B34" s="866"/>
      <c r="C34" s="865" t="s">
        <v>77</v>
      </c>
      <c r="D34" s="877"/>
      <c r="E34" s="280"/>
      <c r="F34" s="281"/>
      <c r="G34" s="281"/>
      <c r="H34" s="281"/>
      <c r="I34" s="281"/>
      <c r="J34" s="281"/>
      <c r="K34" s="281"/>
      <c r="L34" s="281"/>
      <c r="M34" s="281"/>
      <c r="N34" s="281"/>
      <c r="O34" s="878"/>
      <c r="P34" s="263"/>
    </row>
    <row r="35" spans="1:16" ht="10.5" customHeight="1">
      <c r="A35" s="215"/>
      <c r="B35" s="867"/>
      <c r="C35" s="792" t="s">
        <v>326</v>
      </c>
      <c r="D35" s="218"/>
      <c r="E35" s="217"/>
      <c r="F35" s="275">
        <v>245</v>
      </c>
      <c r="G35" s="275"/>
      <c r="H35" s="275">
        <v>233</v>
      </c>
      <c r="I35" s="275"/>
      <c r="J35" s="275">
        <v>272</v>
      </c>
      <c r="K35" s="275"/>
      <c r="L35" s="275">
        <v>379</v>
      </c>
      <c r="M35" s="275"/>
      <c r="N35" s="275">
        <v>119</v>
      </c>
      <c r="O35" s="875"/>
      <c r="P35" s="217"/>
    </row>
    <row r="36" spans="1:16" s="257" customFormat="1" ht="10.5" customHeight="1">
      <c r="A36" s="255"/>
      <c r="B36" s="867"/>
      <c r="C36" s="792" t="s">
        <v>327</v>
      </c>
      <c r="D36" s="218"/>
      <c r="E36" s="256"/>
      <c r="F36" s="275">
        <v>18683</v>
      </c>
      <c r="G36" s="275"/>
      <c r="H36" s="275">
        <v>18747</v>
      </c>
      <c r="I36" s="275"/>
      <c r="J36" s="275">
        <v>13933</v>
      </c>
      <c r="K36" s="275"/>
      <c r="L36" s="275">
        <v>31192</v>
      </c>
      <c r="M36" s="275"/>
      <c r="N36" s="275">
        <v>5190</v>
      </c>
      <c r="O36" s="875"/>
      <c r="P36" s="217"/>
    </row>
    <row r="37" spans="1:16" s="257" customFormat="1" ht="12" customHeight="1">
      <c r="A37" s="255"/>
      <c r="B37" s="867"/>
      <c r="C37" s="792" t="s">
        <v>394</v>
      </c>
      <c r="D37" s="879"/>
      <c r="E37" s="256"/>
      <c r="F37" s="275">
        <v>2011</v>
      </c>
      <c r="G37" s="275"/>
      <c r="H37" s="275">
        <v>2403</v>
      </c>
      <c r="I37" s="275"/>
      <c r="J37" s="275">
        <v>3006</v>
      </c>
      <c r="K37" s="275"/>
      <c r="L37" s="275">
        <v>3763</v>
      </c>
      <c r="M37" s="275"/>
      <c r="N37" s="275">
        <v>1161</v>
      </c>
      <c r="O37" s="875"/>
      <c r="P37" s="217"/>
    </row>
    <row r="38" spans="1:16" s="257" customFormat="1" ht="12" customHeight="1">
      <c r="A38" s="255"/>
      <c r="B38" s="867"/>
      <c r="C38" s="792" t="s">
        <v>393</v>
      </c>
      <c r="D38" s="879"/>
      <c r="E38" s="256"/>
      <c r="F38" s="248">
        <f>SUM(F39:F41)</f>
        <v>2004</v>
      </c>
      <c r="G38" s="248"/>
      <c r="H38" s="248">
        <f>SUM(H39:H41)</f>
        <v>2403</v>
      </c>
      <c r="I38" s="248"/>
      <c r="J38" s="248">
        <f>SUM(J39:J41)</f>
        <v>3006</v>
      </c>
      <c r="K38" s="248"/>
      <c r="L38" s="248">
        <f>SUM(L39:L41)</f>
        <v>3763</v>
      </c>
      <c r="M38" s="248"/>
      <c r="N38" s="248">
        <f>SUM(N39:N41)</f>
        <v>1161</v>
      </c>
      <c r="O38" s="875"/>
      <c r="P38" s="217"/>
    </row>
    <row r="39" spans="1:16" s="257" customFormat="1" ht="9.75" customHeight="1">
      <c r="A39" s="255"/>
      <c r="B39" s="867"/>
      <c r="C39" s="792"/>
      <c r="D39" s="529" t="s">
        <v>334</v>
      </c>
      <c r="E39" s="256"/>
      <c r="F39" s="276">
        <v>1900</v>
      </c>
      <c r="G39" s="276"/>
      <c r="H39" s="276">
        <v>2291</v>
      </c>
      <c r="I39" s="276"/>
      <c r="J39" s="276">
        <v>2785</v>
      </c>
      <c r="K39" s="276"/>
      <c r="L39" s="276">
        <v>3512</v>
      </c>
      <c r="M39" s="276"/>
      <c r="N39" s="276">
        <v>1115</v>
      </c>
      <c r="O39" s="875"/>
      <c r="P39" s="217"/>
    </row>
    <row r="40" spans="1:16" s="257" customFormat="1" ht="9.75" customHeight="1">
      <c r="A40" s="255"/>
      <c r="B40" s="867"/>
      <c r="C40" s="792"/>
      <c r="D40" s="529" t="s">
        <v>335</v>
      </c>
      <c r="E40" s="256"/>
      <c r="F40" s="276">
        <v>1</v>
      </c>
      <c r="G40" s="276">
        <v>0</v>
      </c>
      <c r="H40" s="276">
        <v>41</v>
      </c>
      <c r="I40" s="276">
        <v>0</v>
      </c>
      <c r="J40" s="276">
        <v>30</v>
      </c>
      <c r="K40" s="276">
        <v>0</v>
      </c>
      <c r="L40" s="276">
        <v>32</v>
      </c>
      <c r="M40" s="276">
        <v>0</v>
      </c>
      <c r="N40" s="276">
        <v>7</v>
      </c>
      <c r="O40" s="875"/>
      <c r="P40" s="217"/>
    </row>
    <row r="41" spans="1:16" s="257" customFormat="1" ht="9.75" customHeight="1">
      <c r="A41" s="255"/>
      <c r="B41" s="867"/>
      <c r="C41" s="792"/>
      <c r="D41" s="529" t="s">
        <v>336</v>
      </c>
      <c r="E41" s="256"/>
      <c r="F41" s="276">
        <v>103</v>
      </c>
      <c r="G41" s="276"/>
      <c r="H41" s="276">
        <v>71</v>
      </c>
      <c r="I41" s="276"/>
      <c r="J41" s="276">
        <v>191</v>
      </c>
      <c r="K41" s="276"/>
      <c r="L41" s="276">
        <v>219</v>
      </c>
      <c r="M41" s="276"/>
      <c r="N41" s="276">
        <v>39</v>
      </c>
      <c r="O41" s="875"/>
      <c r="P41" s="217"/>
    </row>
    <row r="42" spans="1:16" s="277" customFormat="1" ht="9" customHeight="1">
      <c r="A42" s="279"/>
      <c r="B42" s="866"/>
      <c r="C42" s="865" t="s">
        <v>329</v>
      </c>
      <c r="D42" s="877"/>
      <c r="E42" s="280"/>
      <c r="F42" s="281"/>
      <c r="G42" s="281"/>
      <c r="H42" s="281"/>
      <c r="I42" s="281"/>
      <c r="J42" s="281"/>
      <c r="K42" s="281"/>
      <c r="L42" s="281"/>
      <c r="M42" s="281"/>
      <c r="N42" s="281"/>
      <c r="O42" s="878"/>
      <c r="P42" s="263"/>
    </row>
    <row r="43" spans="1:16" ht="9" customHeight="1">
      <c r="A43" s="215"/>
      <c r="B43" s="867"/>
      <c r="C43" s="792" t="s">
        <v>326</v>
      </c>
      <c r="D43" s="218"/>
      <c r="E43" s="217"/>
      <c r="F43" s="276">
        <v>113</v>
      </c>
      <c r="G43" s="276"/>
      <c r="H43" s="276">
        <v>91</v>
      </c>
      <c r="I43" s="276"/>
      <c r="J43" s="276">
        <v>92</v>
      </c>
      <c r="K43" s="276"/>
      <c r="L43" s="276">
        <v>123</v>
      </c>
      <c r="M43" s="276"/>
      <c r="N43" s="276">
        <v>39</v>
      </c>
      <c r="O43" s="875"/>
      <c r="P43" s="217"/>
    </row>
    <row r="44" spans="1:16" s="257" customFormat="1" ht="12" customHeight="1">
      <c r="A44" s="255"/>
      <c r="B44" s="867"/>
      <c r="C44" s="792" t="s">
        <v>327</v>
      </c>
      <c r="D44" s="218"/>
      <c r="E44" s="256"/>
      <c r="F44" s="276">
        <v>5505</v>
      </c>
      <c r="G44" s="276"/>
      <c r="H44" s="276">
        <v>4781</v>
      </c>
      <c r="I44" s="276"/>
      <c r="J44" s="276">
        <v>3822</v>
      </c>
      <c r="K44" s="276"/>
      <c r="L44" s="276">
        <v>4569</v>
      </c>
      <c r="M44" s="276"/>
      <c r="N44" s="276">
        <v>1294</v>
      </c>
      <c r="O44" s="875"/>
      <c r="P44" s="217"/>
    </row>
    <row r="45" spans="1:16" s="257" customFormat="1" ht="12" customHeight="1">
      <c r="A45" s="255"/>
      <c r="B45" s="867"/>
      <c r="C45" s="792" t="s">
        <v>394</v>
      </c>
      <c r="D45" s="879"/>
      <c r="E45" s="256"/>
      <c r="F45" s="276">
        <v>972</v>
      </c>
      <c r="G45" s="276"/>
      <c r="H45" s="276">
        <v>1082</v>
      </c>
      <c r="I45" s="276"/>
      <c r="J45" s="276">
        <v>1036</v>
      </c>
      <c r="K45" s="276"/>
      <c r="L45" s="276">
        <v>1001</v>
      </c>
      <c r="M45" s="276"/>
      <c r="N45" s="276">
        <v>427</v>
      </c>
      <c r="O45" s="875"/>
      <c r="P45" s="217"/>
    </row>
    <row r="46" spans="1:16" s="257" customFormat="1" ht="11.25" customHeight="1">
      <c r="A46" s="255"/>
      <c r="B46" s="867"/>
      <c r="C46" s="868" t="s">
        <v>640</v>
      </c>
      <c r="D46" s="880"/>
      <c r="E46" s="256"/>
      <c r="F46" s="249">
        <f>869+1+102</f>
        <v>972</v>
      </c>
      <c r="G46" s="249"/>
      <c r="H46" s="276">
        <f>1033+15+34</f>
        <v>1082</v>
      </c>
      <c r="I46" s="249"/>
      <c r="J46" s="276">
        <f>944+13+79</f>
        <v>1036</v>
      </c>
      <c r="K46" s="249"/>
      <c r="L46" s="276">
        <f>826+24+151</f>
        <v>1001</v>
      </c>
      <c r="M46" s="249"/>
      <c r="N46" s="276">
        <f>396+7+24</f>
        <v>427</v>
      </c>
      <c r="O46" s="875"/>
      <c r="P46" s="217"/>
    </row>
    <row r="47" spans="1:16" s="277" customFormat="1" ht="9" customHeight="1">
      <c r="A47" s="279"/>
      <c r="B47" s="866"/>
      <c r="C47" s="865" t="s">
        <v>330</v>
      </c>
      <c r="D47" s="877"/>
      <c r="E47" s="280"/>
      <c r="F47" s="278"/>
      <c r="G47" s="278"/>
      <c r="H47" s="877"/>
      <c r="I47" s="278"/>
      <c r="J47" s="877"/>
      <c r="K47" s="278"/>
      <c r="L47" s="877"/>
      <c r="M47" s="278"/>
      <c r="N47" s="877"/>
      <c r="O47" s="878"/>
      <c r="P47" s="263"/>
    </row>
    <row r="48" spans="1:16" ht="10.5" customHeight="1">
      <c r="A48" s="215"/>
      <c r="B48" s="867"/>
      <c r="C48" s="792" t="s">
        <v>326</v>
      </c>
      <c r="D48" s="218"/>
      <c r="E48" s="217"/>
      <c r="F48" s="276">
        <v>17</v>
      </c>
      <c r="G48" s="276"/>
      <c r="H48" s="276">
        <v>41</v>
      </c>
      <c r="I48" s="276"/>
      <c r="J48" s="276">
        <v>39</v>
      </c>
      <c r="K48" s="276"/>
      <c r="L48" s="276">
        <v>65</v>
      </c>
      <c r="M48" s="276"/>
      <c r="N48" s="276">
        <v>17</v>
      </c>
      <c r="O48" s="875"/>
      <c r="P48" s="217"/>
    </row>
    <row r="49" spans="1:16" s="257" customFormat="1" ht="10.5" customHeight="1">
      <c r="A49" s="255"/>
      <c r="B49" s="867"/>
      <c r="C49" s="792" t="s">
        <v>327</v>
      </c>
      <c r="D49" s="218"/>
      <c r="E49" s="256"/>
      <c r="F49" s="276">
        <v>548</v>
      </c>
      <c r="G49" s="276"/>
      <c r="H49" s="276">
        <v>809</v>
      </c>
      <c r="I49" s="276"/>
      <c r="J49" s="276">
        <v>1058</v>
      </c>
      <c r="K49" s="276"/>
      <c r="L49" s="276">
        <v>1629</v>
      </c>
      <c r="M49" s="276"/>
      <c r="N49" s="276">
        <v>735</v>
      </c>
      <c r="O49" s="875"/>
      <c r="P49" s="217"/>
    </row>
    <row r="50" spans="1:16" s="257" customFormat="1" ht="12" customHeight="1">
      <c r="A50" s="255"/>
      <c r="B50" s="867"/>
      <c r="C50" s="792" t="s">
        <v>394</v>
      </c>
      <c r="D50" s="879"/>
      <c r="E50" s="256"/>
      <c r="F50" s="276">
        <v>109</v>
      </c>
      <c r="G50" s="276"/>
      <c r="H50" s="276">
        <v>293</v>
      </c>
      <c r="I50" s="276"/>
      <c r="J50" s="276">
        <v>333</v>
      </c>
      <c r="K50" s="276"/>
      <c r="L50" s="276">
        <v>461</v>
      </c>
      <c r="M50" s="276"/>
      <c r="N50" s="276">
        <v>91</v>
      </c>
      <c r="O50" s="875"/>
      <c r="P50" s="217"/>
    </row>
    <row r="51" spans="1:16" s="257" customFormat="1" ht="12" customHeight="1">
      <c r="A51" s="255"/>
      <c r="B51" s="867"/>
      <c r="C51" s="792" t="s">
        <v>393</v>
      </c>
      <c r="D51" s="879"/>
      <c r="E51" s="256"/>
      <c r="F51" s="249">
        <f>101+1</f>
        <v>102</v>
      </c>
      <c r="G51" s="249"/>
      <c r="H51" s="249">
        <f>273+8+12</f>
        <v>293</v>
      </c>
      <c r="I51" s="249"/>
      <c r="J51" s="249">
        <f>282+51</f>
        <v>333</v>
      </c>
      <c r="K51" s="249"/>
      <c r="L51" s="249">
        <f>431+5+25</f>
        <v>461</v>
      </c>
      <c r="M51" s="249"/>
      <c r="N51" s="249">
        <f>87+4</f>
        <v>91</v>
      </c>
      <c r="O51" s="875"/>
      <c r="P51" s="217"/>
    </row>
    <row r="52" spans="1:16" s="277" customFormat="1" ht="9" customHeight="1">
      <c r="A52" s="279"/>
      <c r="B52" s="866"/>
      <c r="C52" s="865" t="s">
        <v>331</v>
      </c>
      <c r="D52" s="877"/>
      <c r="E52" s="280"/>
      <c r="F52" s="278"/>
      <c r="G52" s="278"/>
      <c r="H52" s="278"/>
      <c r="I52" s="278"/>
      <c r="J52" s="278"/>
      <c r="K52" s="278"/>
      <c r="L52" s="278"/>
      <c r="M52" s="278"/>
      <c r="N52" s="278"/>
      <c r="O52" s="878"/>
      <c r="P52" s="263"/>
    </row>
    <row r="53" spans="1:16" ht="10.5" customHeight="1">
      <c r="A53" s="215"/>
      <c r="B53" s="867"/>
      <c r="C53" s="792" t="s">
        <v>326</v>
      </c>
      <c r="D53" s="218"/>
      <c r="E53" s="217"/>
      <c r="F53" s="276">
        <v>100</v>
      </c>
      <c r="G53" s="276"/>
      <c r="H53" s="276">
        <v>90</v>
      </c>
      <c r="I53" s="276"/>
      <c r="J53" s="276">
        <v>127</v>
      </c>
      <c r="K53" s="276"/>
      <c r="L53" s="276">
        <v>164</v>
      </c>
      <c r="M53" s="276"/>
      <c r="N53" s="276">
        <v>53</v>
      </c>
      <c r="O53" s="875"/>
      <c r="P53" s="217"/>
    </row>
    <row r="54" spans="1:16" s="257" customFormat="1" ht="10.5" customHeight="1">
      <c r="A54" s="255"/>
      <c r="B54" s="867"/>
      <c r="C54" s="792" t="s">
        <v>327</v>
      </c>
      <c r="D54" s="218"/>
      <c r="E54" s="256"/>
      <c r="F54" s="276">
        <v>12451</v>
      </c>
      <c r="G54" s="276"/>
      <c r="H54" s="276">
        <v>12968</v>
      </c>
      <c r="I54" s="276"/>
      <c r="J54" s="276">
        <v>8654</v>
      </c>
      <c r="K54" s="276"/>
      <c r="L54" s="276">
        <v>24331</v>
      </c>
      <c r="M54" s="276"/>
      <c r="N54" s="276">
        <v>3065</v>
      </c>
      <c r="O54" s="875"/>
      <c r="P54" s="217"/>
    </row>
    <row r="55" spans="1:16" s="257" customFormat="1" ht="12" customHeight="1">
      <c r="A55" s="255"/>
      <c r="B55" s="867"/>
      <c r="C55" s="792" t="s">
        <v>394</v>
      </c>
      <c r="D55" s="879"/>
      <c r="E55" s="256"/>
      <c r="F55" s="276">
        <v>832</v>
      </c>
      <c r="G55" s="276"/>
      <c r="H55" s="276">
        <v>922</v>
      </c>
      <c r="I55" s="276"/>
      <c r="J55" s="276">
        <v>1531</v>
      </c>
      <c r="K55" s="276"/>
      <c r="L55" s="276">
        <v>2097</v>
      </c>
      <c r="M55" s="276"/>
      <c r="N55" s="276">
        <v>594</v>
      </c>
      <c r="O55" s="875"/>
      <c r="P55" s="217"/>
    </row>
    <row r="56" spans="1:16" s="257" customFormat="1" ht="12" customHeight="1">
      <c r="A56" s="255"/>
      <c r="B56" s="867"/>
      <c r="C56" s="792" t="s">
        <v>393</v>
      </c>
      <c r="D56" s="879"/>
      <c r="E56" s="256"/>
      <c r="F56" s="249">
        <v>832</v>
      </c>
      <c r="G56" s="249"/>
      <c r="H56" s="249">
        <f>891+6+25</f>
        <v>922</v>
      </c>
      <c r="I56" s="249"/>
      <c r="J56" s="249">
        <f>1465+17+49</f>
        <v>1531</v>
      </c>
      <c r="K56" s="249"/>
      <c r="L56" s="249">
        <f>2051+3+43</f>
        <v>2097</v>
      </c>
      <c r="M56" s="249"/>
      <c r="N56" s="249">
        <v>594</v>
      </c>
      <c r="O56" s="875"/>
      <c r="P56" s="217"/>
    </row>
    <row r="57" spans="1:16" s="277" customFormat="1" ht="9" customHeight="1">
      <c r="A57" s="279"/>
      <c r="B57" s="866"/>
      <c r="C57" s="865" t="s">
        <v>332</v>
      </c>
      <c r="D57" s="877"/>
      <c r="E57" s="280"/>
      <c r="F57" s="278"/>
      <c r="G57" s="278"/>
      <c r="H57" s="278"/>
      <c r="I57" s="278"/>
      <c r="J57" s="278"/>
      <c r="K57" s="278"/>
      <c r="L57" s="278"/>
      <c r="M57" s="278"/>
      <c r="N57" s="278"/>
      <c r="O57" s="878"/>
      <c r="P57" s="263"/>
    </row>
    <row r="58" spans="1:16" ht="10.5" customHeight="1">
      <c r="A58" s="215"/>
      <c r="B58" s="867"/>
      <c r="C58" s="792" t="s">
        <v>326</v>
      </c>
      <c r="D58" s="218"/>
      <c r="E58" s="217"/>
      <c r="F58" s="276">
        <v>3</v>
      </c>
      <c r="G58" s="276"/>
      <c r="H58" s="276">
        <v>4</v>
      </c>
      <c r="I58" s="276"/>
      <c r="J58" s="276">
        <v>6</v>
      </c>
      <c r="K58" s="276"/>
      <c r="L58" s="276">
        <v>5</v>
      </c>
      <c r="M58" s="276"/>
      <c r="N58" s="276">
        <v>4</v>
      </c>
      <c r="O58" s="875"/>
      <c r="P58" s="217"/>
    </row>
    <row r="59" spans="1:16" s="257" customFormat="1" ht="10.5" customHeight="1">
      <c r="A59" s="255"/>
      <c r="B59" s="867"/>
      <c r="C59" s="792" t="s">
        <v>327</v>
      </c>
      <c r="D59" s="218"/>
      <c r="E59" s="256"/>
      <c r="F59" s="276">
        <v>38</v>
      </c>
      <c r="G59" s="276"/>
      <c r="H59" s="276">
        <v>92</v>
      </c>
      <c r="I59" s="276"/>
      <c r="J59" s="276">
        <v>139</v>
      </c>
      <c r="K59" s="276"/>
      <c r="L59" s="276">
        <v>83</v>
      </c>
      <c r="M59" s="276"/>
      <c r="N59" s="276">
        <v>26</v>
      </c>
      <c r="O59" s="875"/>
      <c r="P59" s="217"/>
    </row>
    <row r="60" spans="1:16" s="257" customFormat="1" ht="12" customHeight="1">
      <c r="A60" s="255"/>
      <c r="B60" s="867"/>
      <c r="C60" s="792" t="s">
        <v>394</v>
      </c>
      <c r="D60" s="879"/>
      <c r="E60" s="256"/>
      <c r="F60" s="276">
        <v>25</v>
      </c>
      <c r="G60" s="276"/>
      <c r="H60" s="276">
        <v>60</v>
      </c>
      <c r="I60" s="276"/>
      <c r="J60" s="276">
        <v>63</v>
      </c>
      <c r="K60" s="276"/>
      <c r="L60" s="276">
        <v>47</v>
      </c>
      <c r="M60" s="276"/>
      <c r="N60" s="276">
        <v>19</v>
      </c>
      <c r="O60" s="875"/>
      <c r="P60" s="217"/>
    </row>
    <row r="61" spans="1:16" s="257" customFormat="1" ht="12" customHeight="1">
      <c r="A61" s="255"/>
      <c r="B61" s="867"/>
      <c r="C61" s="792" t="s">
        <v>393</v>
      </c>
      <c r="D61" s="879"/>
      <c r="E61" s="256"/>
      <c r="F61" s="276">
        <v>25</v>
      </c>
      <c r="G61" s="249"/>
      <c r="H61" s="276">
        <v>60</v>
      </c>
      <c r="I61" s="249"/>
      <c r="J61" s="276">
        <f>51+12</f>
        <v>63</v>
      </c>
      <c r="K61" s="249"/>
      <c r="L61" s="276">
        <v>47</v>
      </c>
      <c r="M61" s="249"/>
      <c r="N61" s="276">
        <v>19</v>
      </c>
      <c r="O61" s="875"/>
      <c r="P61" s="217"/>
    </row>
    <row r="62" spans="1:16" s="277" customFormat="1" ht="9" customHeight="1">
      <c r="A62" s="279"/>
      <c r="B62" s="866"/>
      <c r="C62" s="865" t="s">
        <v>333</v>
      </c>
      <c r="D62" s="877"/>
      <c r="E62" s="280"/>
      <c r="F62" s="278"/>
      <c r="G62" s="278"/>
      <c r="H62" s="278"/>
      <c r="I62" s="278"/>
      <c r="J62" s="278"/>
      <c r="K62" s="278"/>
      <c r="L62" s="278"/>
      <c r="M62" s="278"/>
      <c r="N62" s="278"/>
      <c r="O62" s="878"/>
      <c r="P62" s="263"/>
    </row>
    <row r="63" spans="1:16" ht="10.5" customHeight="1">
      <c r="A63" s="215"/>
      <c r="B63" s="217"/>
      <c r="C63" s="792" t="s">
        <v>326</v>
      </c>
      <c r="D63" s="218"/>
      <c r="E63" s="217"/>
      <c r="F63" s="276">
        <v>12</v>
      </c>
      <c r="G63" s="276"/>
      <c r="H63" s="276">
        <v>7</v>
      </c>
      <c r="I63" s="276"/>
      <c r="J63" s="276">
        <v>8</v>
      </c>
      <c r="K63" s="276"/>
      <c r="L63" s="276">
        <v>22</v>
      </c>
      <c r="M63" s="276"/>
      <c r="N63" s="276">
        <v>6</v>
      </c>
      <c r="O63" s="875"/>
      <c r="P63" s="217"/>
    </row>
    <row r="64" spans="1:16" s="257" customFormat="1" ht="10.5" customHeight="1">
      <c r="A64" s="255"/>
      <c r="B64" s="256"/>
      <c r="C64" s="792" t="s">
        <v>327</v>
      </c>
      <c r="D64" s="218"/>
      <c r="E64" s="256"/>
      <c r="F64" s="276">
        <v>141</v>
      </c>
      <c r="G64" s="276"/>
      <c r="H64" s="276">
        <v>97</v>
      </c>
      <c r="I64" s="276"/>
      <c r="J64" s="276">
        <v>260</v>
      </c>
      <c r="K64" s="276"/>
      <c r="L64" s="276">
        <v>580</v>
      </c>
      <c r="M64" s="276"/>
      <c r="N64" s="276">
        <v>70</v>
      </c>
      <c r="O64" s="875"/>
      <c r="P64" s="217"/>
    </row>
    <row r="65" spans="1:28" s="257" customFormat="1" ht="12" customHeight="1">
      <c r="A65" s="255"/>
      <c r="B65" s="256"/>
      <c r="C65" s="792" t="s">
        <v>394</v>
      </c>
      <c r="D65" s="879"/>
      <c r="E65" s="256"/>
      <c r="F65" s="276">
        <v>73</v>
      </c>
      <c r="G65" s="276"/>
      <c r="H65" s="276">
        <v>46</v>
      </c>
      <c r="I65" s="276"/>
      <c r="J65" s="276">
        <v>43</v>
      </c>
      <c r="K65" s="276"/>
      <c r="L65" s="276">
        <v>157</v>
      </c>
      <c r="M65" s="276"/>
      <c r="N65" s="276">
        <v>30</v>
      </c>
      <c r="O65" s="875"/>
      <c r="P65" s="217"/>
    </row>
    <row r="66" spans="1:28" s="257" customFormat="1" ht="12" customHeight="1">
      <c r="A66" s="255"/>
      <c r="B66" s="256"/>
      <c r="C66" s="792" t="s">
        <v>393</v>
      </c>
      <c r="D66" s="879"/>
      <c r="E66" s="256"/>
      <c r="F66" s="276">
        <v>73</v>
      </c>
      <c r="G66" s="249"/>
      <c r="H66" s="276">
        <f>34+12</f>
        <v>46</v>
      </c>
      <c r="I66" s="249"/>
      <c r="J66" s="276">
        <v>43</v>
      </c>
      <c r="K66" s="249"/>
      <c r="L66" s="276">
        <v>157</v>
      </c>
      <c r="M66" s="249"/>
      <c r="N66" s="276">
        <f>19+11</f>
        <v>30</v>
      </c>
      <c r="O66" s="875"/>
      <c r="P66" s="217"/>
    </row>
    <row r="67" spans="1:28" ht="4.5" customHeight="1">
      <c r="A67" s="215"/>
      <c r="B67" s="217"/>
      <c r="C67" s="119"/>
      <c r="D67" s="1502"/>
      <c r="E67" s="1502"/>
      <c r="F67" s="1502"/>
      <c r="G67" s="1502"/>
      <c r="H67" s="1502"/>
      <c r="I67" s="1502"/>
      <c r="J67" s="1502"/>
      <c r="K67" s="794"/>
      <c r="L67" s="794"/>
      <c r="M67" s="794"/>
      <c r="N67" s="794"/>
      <c r="O67" s="875"/>
      <c r="P67" s="226"/>
      <c r="Q67" s="250"/>
      <c r="R67" s="1423"/>
      <c r="S67" s="1423"/>
      <c r="T67" s="1423"/>
      <c r="U67" s="665"/>
      <c r="V67" s="665"/>
      <c r="W67" s="665"/>
      <c r="X67" s="665"/>
      <c r="Y67" s="665"/>
      <c r="Z67" s="665"/>
      <c r="AA67" s="665"/>
      <c r="AB67" s="665" t="s">
        <v>79</v>
      </c>
    </row>
    <row r="68" spans="1:28" ht="13.5" customHeight="1">
      <c r="A68" s="215"/>
      <c r="B68" s="217"/>
      <c r="C68" s="883" t="s">
        <v>240</v>
      </c>
      <c r="D68" s="884"/>
      <c r="E68" s="884"/>
      <c r="F68" s="884"/>
      <c r="G68" s="884"/>
      <c r="H68" s="884"/>
      <c r="I68" s="884"/>
      <c r="J68" s="884"/>
      <c r="K68" s="884"/>
      <c r="L68" s="884"/>
      <c r="M68" s="884"/>
      <c r="N68" s="885"/>
      <c r="O68" s="875"/>
      <c r="P68" s="272"/>
      <c r="Q68" s="272"/>
      <c r="R68" s="272"/>
      <c r="S68" s="272"/>
      <c r="T68" s="272"/>
      <c r="U68" s="272"/>
      <c r="V68" s="272"/>
      <c r="W68" s="272"/>
      <c r="X68" s="272"/>
      <c r="Y68" s="272"/>
      <c r="Z68" s="272"/>
      <c r="AA68" s="272"/>
      <c r="AB68" s="272"/>
    </row>
    <row r="69" spans="1:28" ht="3.75" customHeight="1">
      <c r="A69" s="215"/>
      <c r="B69" s="217"/>
      <c r="C69" s="274"/>
      <c r="D69" s="273"/>
      <c r="E69" s="272"/>
      <c r="F69" s="272"/>
      <c r="G69" s="272"/>
      <c r="H69" s="272"/>
      <c r="I69" s="272"/>
      <c r="J69" s="272"/>
      <c r="K69" s="272"/>
      <c r="L69" s="272"/>
      <c r="M69" s="272"/>
      <c r="N69" s="272"/>
      <c r="O69" s="875"/>
      <c r="P69" s="272"/>
      <c r="Q69" s="272"/>
      <c r="R69" s="272"/>
      <c r="S69" s="272"/>
      <c r="T69" s="272"/>
      <c r="U69" s="272"/>
      <c r="V69" s="272"/>
      <c r="W69" s="272"/>
      <c r="X69" s="272"/>
      <c r="Y69" s="272"/>
      <c r="Z69" s="272"/>
      <c r="AA69" s="272"/>
      <c r="AB69" s="272"/>
    </row>
    <row r="70" spans="1:28" ht="12.75" customHeight="1">
      <c r="A70" s="215"/>
      <c r="B70" s="217"/>
      <c r="C70" s="1500" t="s">
        <v>207</v>
      </c>
      <c r="D70" s="1501"/>
      <c r="E70" s="250"/>
      <c r="F70" s="118">
        <v>2008</v>
      </c>
      <c r="G70" s="791"/>
      <c r="H70" s="118">
        <v>2009</v>
      </c>
      <c r="I70" s="791"/>
      <c r="J70" s="118">
        <v>2010</v>
      </c>
      <c r="K70" s="791"/>
      <c r="L70" s="118">
        <v>2011</v>
      </c>
      <c r="M70" s="791"/>
      <c r="N70" s="118">
        <v>2012</v>
      </c>
      <c r="O70" s="875"/>
      <c r="P70" s="217"/>
      <c r="Q70" s="259"/>
      <c r="R70" s="259"/>
      <c r="S70" s="259"/>
      <c r="T70" s="259"/>
      <c r="U70" s="259"/>
      <c r="V70" s="259"/>
      <c r="W70" s="259"/>
      <c r="X70" s="259"/>
      <c r="Y70" s="259"/>
      <c r="Z70" s="259"/>
      <c r="AA70" s="259"/>
      <c r="AB70" s="259"/>
    </row>
    <row r="71" spans="1:28" ht="11.25" customHeight="1">
      <c r="A71" s="215"/>
      <c r="B71" s="217"/>
      <c r="C71" s="792" t="s">
        <v>326</v>
      </c>
      <c r="D71" s="792"/>
      <c r="E71" s="250"/>
      <c r="F71" s="248">
        <v>231</v>
      </c>
      <c r="G71" s="304"/>
      <c r="H71" s="248">
        <v>379</v>
      </c>
      <c r="I71" s="304"/>
      <c r="J71" s="248">
        <v>294</v>
      </c>
      <c r="K71" s="304"/>
      <c r="L71" s="248">
        <v>641</v>
      </c>
      <c r="M71" s="304"/>
      <c r="N71" s="248">
        <v>1129</v>
      </c>
      <c r="O71" s="875"/>
      <c r="P71" s="217"/>
      <c r="Q71" s="259"/>
      <c r="R71" s="259"/>
      <c r="S71" s="259"/>
      <c r="T71" s="259"/>
      <c r="U71" s="259"/>
      <c r="V71" s="259"/>
      <c r="W71" s="259"/>
      <c r="X71" s="259"/>
      <c r="Y71" s="259"/>
      <c r="Z71" s="259"/>
      <c r="AA71" s="259"/>
      <c r="AB71" s="259"/>
    </row>
    <row r="72" spans="1:28" ht="10.5" customHeight="1">
      <c r="A72" s="215"/>
      <c r="B72" s="217"/>
      <c r="C72" s="792" t="s">
        <v>327</v>
      </c>
      <c r="D72" s="792"/>
      <c r="E72" s="250"/>
      <c r="F72" s="248">
        <v>15312</v>
      </c>
      <c r="G72" s="304"/>
      <c r="H72" s="248">
        <v>37591</v>
      </c>
      <c r="I72" s="304"/>
      <c r="J72" s="248">
        <v>22480</v>
      </c>
      <c r="K72" s="304"/>
      <c r="L72" s="248">
        <v>34777</v>
      </c>
      <c r="M72" s="304"/>
      <c r="N72" s="248">
        <v>82555</v>
      </c>
      <c r="O72" s="875"/>
      <c r="P72" s="217"/>
    </row>
    <row r="73" spans="1:28" ht="12" customHeight="1">
      <c r="A73" s="215"/>
      <c r="B73" s="217"/>
      <c r="C73" s="792" t="s">
        <v>394</v>
      </c>
      <c r="D73" s="879"/>
      <c r="E73" s="250"/>
      <c r="F73" s="248">
        <v>3743</v>
      </c>
      <c r="G73" s="304"/>
      <c r="H73" s="248">
        <v>5814</v>
      </c>
      <c r="I73" s="304"/>
      <c r="J73" s="248">
        <v>3729</v>
      </c>
      <c r="K73" s="304"/>
      <c r="L73" s="248">
        <v>6922</v>
      </c>
      <c r="M73" s="304"/>
      <c r="N73" s="248">
        <v>11183</v>
      </c>
      <c r="O73" s="875"/>
      <c r="P73" s="217"/>
    </row>
    <row r="74" spans="1:28" ht="12" customHeight="1">
      <c r="A74" s="215"/>
      <c r="B74" s="217"/>
      <c r="C74" s="792" t="s">
        <v>393</v>
      </c>
      <c r="D74" s="879"/>
      <c r="E74" s="250"/>
      <c r="F74" s="248">
        <f t="shared" ref="F74:N74" si="0">SUM(F75:F77)</f>
        <v>3745</v>
      </c>
      <c r="G74" s="304">
        <f t="shared" si="0"/>
        <v>0</v>
      </c>
      <c r="H74" s="248">
        <f t="shared" si="0"/>
        <v>5779</v>
      </c>
      <c r="I74" s="304">
        <f t="shared" si="0"/>
        <v>0</v>
      </c>
      <c r="J74" s="248">
        <f t="shared" si="0"/>
        <v>3729</v>
      </c>
      <c r="K74" s="304">
        <f t="shared" si="0"/>
        <v>0</v>
      </c>
      <c r="L74" s="248">
        <f t="shared" si="0"/>
        <v>6923</v>
      </c>
      <c r="M74" s="304">
        <f t="shared" si="0"/>
        <v>0</v>
      </c>
      <c r="N74" s="248">
        <f t="shared" si="0"/>
        <v>11176</v>
      </c>
      <c r="O74" s="875"/>
      <c r="P74" s="217"/>
    </row>
    <row r="75" spans="1:28" ht="10.5" customHeight="1">
      <c r="A75" s="215"/>
      <c r="B75" s="217"/>
      <c r="C75" s="119"/>
      <c r="D75" s="261" t="s">
        <v>334</v>
      </c>
      <c r="E75" s="250"/>
      <c r="F75" s="249">
        <v>3538</v>
      </c>
      <c r="G75" s="304"/>
      <c r="H75" s="249">
        <v>5522</v>
      </c>
      <c r="I75" s="304"/>
      <c r="J75" s="249">
        <v>3462</v>
      </c>
      <c r="K75" s="304"/>
      <c r="L75" s="249">
        <v>6526</v>
      </c>
      <c r="M75" s="304"/>
      <c r="N75" s="249">
        <v>10488</v>
      </c>
      <c r="O75" s="875"/>
      <c r="P75" s="217"/>
    </row>
    <row r="76" spans="1:28" ht="10.5" customHeight="1">
      <c r="A76" s="215"/>
      <c r="B76" s="217"/>
      <c r="C76" s="119"/>
      <c r="D76" s="261" t="s">
        <v>335</v>
      </c>
      <c r="E76" s="250"/>
      <c r="F76" s="249">
        <v>167</v>
      </c>
      <c r="G76" s="304"/>
      <c r="H76" s="249">
        <v>208</v>
      </c>
      <c r="I76" s="304"/>
      <c r="J76" s="249">
        <v>73</v>
      </c>
      <c r="K76" s="304"/>
      <c r="L76" s="249">
        <v>224</v>
      </c>
      <c r="M76" s="304"/>
      <c r="N76" s="249">
        <v>104</v>
      </c>
      <c r="O76" s="875"/>
      <c r="P76" s="217"/>
    </row>
    <row r="77" spans="1:28" ht="10.5" customHeight="1">
      <c r="A77" s="215"/>
      <c r="B77" s="217"/>
      <c r="C77" s="119"/>
      <c r="D77" s="261" t="s">
        <v>336</v>
      </c>
      <c r="E77" s="250"/>
      <c r="F77" s="249">
        <v>40</v>
      </c>
      <c r="G77" s="304"/>
      <c r="H77" s="249">
        <v>49</v>
      </c>
      <c r="I77" s="304"/>
      <c r="J77" s="249">
        <v>194</v>
      </c>
      <c r="K77" s="304"/>
      <c r="L77" s="249">
        <v>173</v>
      </c>
      <c r="M77" s="304"/>
      <c r="N77" s="249">
        <v>584</v>
      </c>
      <c r="O77" s="875"/>
      <c r="P77" s="217"/>
    </row>
    <row r="78" spans="1:28" ht="2.25" customHeight="1">
      <c r="A78" s="215"/>
      <c r="B78" s="217"/>
      <c r="C78" s="792"/>
      <c r="D78" s="792"/>
      <c r="E78" s="114"/>
      <c r="F78" s="448"/>
      <c r="G78" s="448"/>
      <c r="H78" s="448"/>
      <c r="I78" s="448"/>
      <c r="J78" s="448"/>
      <c r="K78" s="448"/>
      <c r="L78" s="448"/>
      <c r="M78" s="448"/>
      <c r="N78" s="448"/>
      <c r="O78" s="875"/>
      <c r="P78" s="217"/>
      <c r="Q78" s="267"/>
    </row>
    <row r="79" spans="1:28" s="264" customFormat="1" ht="9.75" customHeight="1">
      <c r="A79" s="262"/>
      <c r="B79" s="263"/>
      <c r="C79" s="1503" t="s">
        <v>337</v>
      </c>
      <c r="D79" s="1504"/>
      <c r="E79" s="1504"/>
      <c r="F79" s="1504"/>
      <c r="G79" s="1504"/>
      <c r="H79" s="1504"/>
      <c r="I79" s="1504"/>
      <c r="J79" s="1504"/>
      <c r="K79" s="1504"/>
      <c r="L79" s="1504"/>
      <c r="M79" s="1504"/>
      <c r="N79" s="1504"/>
      <c r="O79" s="875"/>
      <c r="P79" s="263"/>
      <c r="Q79" s="271"/>
    </row>
    <row r="80" spans="1:28" ht="12" customHeight="1">
      <c r="A80" s="215"/>
      <c r="B80" s="217"/>
      <c r="C80" s="258" t="s">
        <v>338</v>
      </c>
      <c r="D80" s="792"/>
      <c r="E80" s="114"/>
      <c r="F80" s="886" t="s">
        <v>131</v>
      </c>
      <c r="G80" s="795"/>
      <c r="H80" s="795"/>
      <c r="I80" s="795"/>
      <c r="J80" s="795"/>
      <c r="K80" s="795"/>
      <c r="L80" s="270"/>
      <c r="M80" s="270"/>
      <c r="N80" s="270"/>
      <c r="O80" s="875"/>
      <c r="P80" s="217"/>
      <c r="Q80" s="267"/>
    </row>
    <row r="81" spans="1:17" ht="17.25" customHeight="1">
      <c r="A81" s="215"/>
      <c r="B81" s="217"/>
      <c r="C81" s="1505" t="s">
        <v>506</v>
      </c>
      <c r="D81" s="1505"/>
      <c r="E81" s="1505"/>
      <c r="F81" s="1505"/>
      <c r="G81" s="1505"/>
      <c r="H81" s="1505"/>
      <c r="I81" s="1505"/>
      <c r="J81" s="1505"/>
      <c r="K81" s="1505"/>
      <c r="L81" s="1505"/>
      <c r="M81" s="1505"/>
      <c r="N81" s="1505"/>
      <c r="O81" s="875"/>
      <c r="P81" s="217"/>
      <c r="Q81" s="267"/>
    </row>
    <row r="82" spans="1:17" ht="13.5" customHeight="1">
      <c r="A82" s="215"/>
      <c r="B82" s="217"/>
      <c r="C82" s="259"/>
      <c r="D82" s="217"/>
      <c r="E82" s="269"/>
      <c r="F82" s="291"/>
      <c r="G82" s="291"/>
      <c r="H82" s="1446" t="s">
        <v>516</v>
      </c>
      <c r="I82" s="1446"/>
      <c r="J82" s="1446"/>
      <c r="K82" s="1446"/>
      <c r="L82" s="1446"/>
      <c r="M82" s="1446"/>
      <c r="N82" s="1446"/>
      <c r="O82" s="836">
        <v>9</v>
      </c>
      <c r="P82" s="217"/>
      <c r="Q82" s="267"/>
    </row>
    <row r="83" spans="1:17" ht="15" customHeight="1">
      <c r="B83" s="259"/>
    </row>
    <row r="84" spans="1:17">
      <c r="B84" s="259"/>
      <c r="D84" s="216" t="s">
        <v>35</v>
      </c>
    </row>
    <row r="85" spans="1:17">
      <c r="B85" s="259"/>
    </row>
    <row r="86" spans="1:17">
      <c r="B86" s="259"/>
    </row>
    <row r="87" spans="1:17">
      <c r="B87" s="259"/>
    </row>
    <row r="88" spans="1:17">
      <c r="B88" s="259"/>
    </row>
    <row r="93" spans="1:17" ht="8.25" customHeight="1"/>
    <row r="95" spans="1:17" ht="9" customHeight="1">
      <c r="O95" s="236"/>
    </row>
    <row r="96" spans="1:17" ht="8.25" customHeight="1">
      <c r="O96" s="666"/>
    </row>
    <row r="97" ht="9.75" customHeight="1"/>
  </sheetData>
  <mergeCells count="12">
    <mergeCell ref="C70:D70"/>
    <mergeCell ref="H82:N82"/>
    <mergeCell ref="C79:N79"/>
    <mergeCell ref="C81:N81"/>
    <mergeCell ref="C4:N4"/>
    <mergeCell ref="B1:D1"/>
    <mergeCell ref="R67:T67"/>
    <mergeCell ref="C5:D6"/>
    <mergeCell ref="F6:L6"/>
    <mergeCell ref="C7:D7"/>
    <mergeCell ref="C33:D33"/>
    <mergeCell ref="D67:J67"/>
  </mergeCells>
  <printOptions horizontalCentered="1"/>
  <pageMargins left="0" right="0" top="0.19685039370078741" bottom="0.19685039370078741" header="0" footer="0"/>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sheetPr>
    <tabColor theme="5"/>
  </sheetPr>
  <dimension ref="A1:AF107"/>
  <sheetViews>
    <sheetView showRuler="0" zoomScaleNormal="100" workbookViewId="0"/>
  </sheetViews>
  <sheetFormatPr defaultRowHeight="12.75"/>
  <cols>
    <col min="1" max="1" width="0.5703125" style="138" customWidth="1"/>
    <col min="2" max="2" width="2.5703125" style="138" customWidth="1"/>
    <col min="3" max="3" width="2.42578125" style="138" customWidth="1"/>
    <col min="4" max="4" width="27" style="138" customWidth="1"/>
    <col min="5" max="5" width="6.140625" style="138" hidden="1" customWidth="1"/>
    <col min="6" max="6" width="4.85546875" style="138" customWidth="1"/>
    <col min="7" max="7" width="0.28515625" style="138" customWidth="1"/>
    <col min="8" max="8" width="4.85546875" style="138" customWidth="1"/>
    <col min="9" max="9" width="0.28515625" style="138" customWidth="1"/>
    <col min="10" max="10" width="4.85546875" style="138" customWidth="1"/>
    <col min="11" max="11" width="0.28515625" style="138" customWidth="1"/>
    <col min="12" max="12" width="4.85546875" style="138" customWidth="1"/>
    <col min="13" max="13" width="0.42578125" style="138" customWidth="1"/>
    <col min="14" max="14" width="4.85546875" style="138" customWidth="1"/>
    <col min="15" max="15" width="0.28515625" style="138" customWidth="1"/>
    <col min="16" max="16" width="4.85546875" style="138" customWidth="1"/>
    <col min="17" max="17" width="0.28515625" style="138" customWidth="1"/>
    <col min="18" max="18" width="4.85546875" style="138" customWidth="1"/>
    <col min="19" max="19" width="0.28515625" style="138" customWidth="1"/>
    <col min="20" max="20" width="4.85546875" style="138" customWidth="1"/>
    <col min="21" max="21" width="0.28515625" style="138" customWidth="1"/>
    <col min="22" max="22" width="4.85546875" style="138" customWidth="1"/>
    <col min="23" max="23" width="0.28515625" style="138" customWidth="1"/>
    <col min="24" max="24" width="4.85546875" style="138" customWidth="1"/>
    <col min="25" max="25" width="0.28515625" style="138" customWidth="1"/>
    <col min="26" max="26" width="4.85546875" style="138" customWidth="1"/>
    <col min="27" max="27" width="0.28515625" style="138" customWidth="1"/>
    <col min="28" max="28" width="4.85546875" style="138" customWidth="1"/>
    <col min="29" max="29" width="0.28515625" style="138" customWidth="1"/>
    <col min="30" max="30" width="4.85546875" style="138" customWidth="1"/>
    <col min="31" max="31" width="2.5703125" style="138" customWidth="1"/>
    <col min="32" max="32" width="0.7109375" style="138" customWidth="1"/>
    <col min="33" max="16384" width="9.140625" style="138"/>
  </cols>
  <sheetData>
    <row r="1" spans="1:32" ht="13.5" customHeight="1">
      <c r="A1" s="4"/>
      <c r="B1" s="8"/>
      <c r="C1" s="8"/>
      <c r="D1" s="1514" t="s">
        <v>735</v>
      </c>
      <c r="E1" s="1514"/>
      <c r="F1" s="1514"/>
      <c r="G1" s="1514"/>
      <c r="H1" s="1514"/>
      <c r="I1" s="1514"/>
      <c r="J1" s="1514"/>
      <c r="K1" s="1514"/>
      <c r="L1" s="1514"/>
      <c r="M1" s="1514"/>
      <c r="N1" s="1514"/>
      <c r="O1" s="1514"/>
      <c r="P1" s="1514"/>
      <c r="Q1" s="1514"/>
      <c r="R1" s="1514"/>
      <c r="S1" s="1514"/>
      <c r="T1" s="1514"/>
      <c r="U1" s="1514"/>
      <c r="V1" s="1514"/>
      <c r="W1" s="1514"/>
      <c r="X1" s="1514"/>
      <c r="Y1" s="1514"/>
      <c r="Z1" s="1514"/>
      <c r="AA1" s="1514"/>
      <c r="AB1" s="1514"/>
      <c r="AC1" s="1514"/>
      <c r="AD1" s="1514"/>
      <c r="AE1" s="1514"/>
      <c r="AF1" s="4"/>
    </row>
    <row r="2" spans="1:32" ht="6" customHeight="1">
      <c r="A2" s="4"/>
      <c r="B2" s="1509"/>
      <c r="C2" s="1510"/>
      <c r="D2" s="1510"/>
      <c r="E2" s="840"/>
      <c r="F2" s="840"/>
      <c r="G2" s="840"/>
      <c r="H2" s="840"/>
      <c r="I2" s="840"/>
      <c r="J2" s="8"/>
      <c r="K2" s="8"/>
      <c r="L2" s="8"/>
      <c r="M2" s="8"/>
      <c r="N2" s="8"/>
      <c r="O2" s="8"/>
      <c r="P2" s="8"/>
      <c r="Q2" s="8"/>
      <c r="R2" s="8"/>
      <c r="S2" s="8"/>
      <c r="T2" s="8"/>
      <c r="U2" s="8"/>
      <c r="V2" s="8"/>
      <c r="W2" s="8"/>
      <c r="X2" s="8"/>
      <c r="Y2" s="8"/>
      <c r="Z2" s="8"/>
      <c r="AA2" s="8"/>
      <c r="AB2" s="8"/>
      <c r="AC2" s="8"/>
      <c r="AD2" s="8"/>
      <c r="AE2" s="8"/>
      <c r="AF2" s="4"/>
    </row>
    <row r="3" spans="1:32" ht="13.5" customHeight="1" thickBot="1">
      <c r="A3" s="4"/>
      <c r="B3" s="851"/>
      <c r="C3" s="8"/>
      <c r="D3" s="8"/>
      <c r="E3" s="8"/>
      <c r="F3" s="668"/>
      <c r="G3" s="668"/>
      <c r="H3" s="668"/>
      <c r="I3" s="668"/>
      <c r="J3" s="668"/>
      <c r="K3" s="668"/>
      <c r="L3" s="668"/>
      <c r="M3" s="668"/>
      <c r="N3" s="354"/>
      <c r="O3" s="668"/>
      <c r="P3" s="668"/>
      <c r="Q3" s="668"/>
      <c r="R3" s="668"/>
      <c r="S3" s="668"/>
      <c r="T3" s="668"/>
      <c r="U3" s="668"/>
      <c r="V3" s="668"/>
      <c r="W3" s="668"/>
      <c r="X3" s="668"/>
      <c r="Y3" s="668"/>
      <c r="Z3" s="668"/>
      <c r="AA3" s="668"/>
      <c r="AB3" s="668"/>
      <c r="AC3" s="668"/>
      <c r="AD3" s="668" t="s">
        <v>82</v>
      </c>
      <c r="AE3" s="8"/>
      <c r="AF3" s="4"/>
    </row>
    <row r="4" spans="1:32" s="12" customFormat="1" ht="13.5" customHeight="1" thickBot="1">
      <c r="A4" s="11"/>
      <c r="B4" s="850"/>
      <c r="C4" s="1440" t="s">
        <v>278</v>
      </c>
      <c r="D4" s="1441"/>
      <c r="E4" s="1441"/>
      <c r="F4" s="1441"/>
      <c r="G4" s="1441"/>
      <c r="H4" s="1441"/>
      <c r="I4" s="1441"/>
      <c r="J4" s="1441"/>
      <c r="K4" s="1441"/>
      <c r="L4" s="1441"/>
      <c r="M4" s="1441"/>
      <c r="N4" s="1441"/>
      <c r="O4" s="1441"/>
      <c r="P4" s="1441"/>
      <c r="Q4" s="1441"/>
      <c r="R4" s="1441"/>
      <c r="S4" s="1441"/>
      <c r="T4" s="1441"/>
      <c r="U4" s="1441"/>
      <c r="V4" s="1441"/>
      <c r="W4" s="1441"/>
      <c r="X4" s="1441"/>
      <c r="Y4" s="1441"/>
      <c r="Z4" s="1441"/>
      <c r="AA4" s="1441"/>
      <c r="AB4" s="1441"/>
      <c r="AC4" s="1441"/>
      <c r="AD4" s="1442"/>
      <c r="AE4" s="8"/>
      <c r="AF4" s="11"/>
    </row>
    <row r="5" spans="1:32" ht="4.5" customHeight="1">
      <c r="A5" s="4"/>
      <c r="B5" s="851"/>
      <c r="C5" s="1511" t="s">
        <v>87</v>
      </c>
      <c r="D5" s="1511"/>
      <c r="E5" s="5"/>
      <c r="F5" s="1512"/>
      <c r="G5" s="1512"/>
      <c r="H5" s="1512"/>
      <c r="I5" s="1512"/>
      <c r="J5" s="1512"/>
      <c r="K5" s="1512"/>
      <c r="L5" s="1512"/>
      <c r="M5" s="1512"/>
      <c r="N5" s="1512"/>
      <c r="O5" s="1512"/>
      <c r="P5" s="1512"/>
      <c r="Q5" s="1512"/>
      <c r="R5" s="1512"/>
      <c r="S5" s="1512"/>
      <c r="T5" s="1512"/>
      <c r="U5" s="1512"/>
      <c r="V5" s="1512"/>
      <c r="W5" s="1512"/>
      <c r="X5" s="1512"/>
      <c r="Y5" s="5"/>
      <c r="Z5" s="5"/>
      <c r="AA5" s="5"/>
      <c r="AB5" s="5"/>
      <c r="AC5" s="5"/>
      <c r="AD5" s="5"/>
      <c r="AE5" s="8"/>
      <c r="AF5" s="4"/>
    </row>
    <row r="6" spans="1:32" ht="12" customHeight="1">
      <c r="A6" s="4"/>
      <c r="B6" s="851"/>
      <c r="C6" s="1511"/>
      <c r="D6" s="1511"/>
      <c r="E6" s="799"/>
      <c r="F6" s="1513">
        <v>2012</v>
      </c>
      <c r="G6" s="1513"/>
      <c r="H6" s="1513"/>
      <c r="I6" s="1513"/>
      <c r="J6" s="1513"/>
      <c r="K6" s="1513"/>
      <c r="L6" s="1513"/>
      <c r="M6" s="1513"/>
      <c r="N6" s="1513"/>
      <c r="O6" s="1513"/>
      <c r="P6" s="1513"/>
      <c r="Q6" s="1513"/>
      <c r="R6" s="1513"/>
      <c r="S6" s="1513"/>
      <c r="T6" s="1513"/>
      <c r="U6" s="1513"/>
      <c r="V6" s="1513"/>
      <c r="W6" s="1513"/>
      <c r="X6" s="1513"/>
      <c r="Y6" s="1513"/>
      <c r="Z6" s="1513"/>
      <c r="AA6" s="449"/>
      <c r="AB6" s="1513">
        <v>2013</v>
      </c>
      <c r="AC6" s="1513"/>
      <c r="AD6" s="1513"/>
      <c r="AE6" s="8"/>
      <c r="AF6" s="4"/>
    </row>
    <row r="7" spans="1:32">
      <c r="A7" s="4"/>
      <c r="B7" s="851"/>
      <c r="C7" s="810"/>
      <c r="D7" s="810"/>
      <c r="E7" s="16"/>
      <c r="F7" s="789" t="s">
        <v>129</v>
      </c>
      <c r="G7" s="799"/>
      <c r="H7" s="789" t="s">
        <v>128</v>
      </c>
      <c r="I7" s="799"/>
      <c r="J7" s="789" t="s">
        <v>127</v>
      </c>
      <c r="K7" s="799"/>
      <c r="L7" s="789" t="s">
        <v>126</v>
      </c>
      <c r="M7" s="799"/>
      <c r="N7" s="789" t="s">
        <v>125</v>
      </c>
      <c r="O7" s="799"/>
      <c r="P7" s="317" t="s">
        <v>124</v>
      </c>
      <c r="Q7" s="799"/>
      <c r="R7" s="317" t="s">
        <v>123</v>
      </c>
      <c r="S7" s="799"/>
      <c r="T7" s="317" t="s">
        <v>122</v>
      </c>
      <c r="U7" s="799"/>
      <c r="V7" s="317" t="s">
        <v>121</v>
      </c>
      <c r="W7" s="799"/>
      <c r="X7" s="317" t="s">
        <v>120</v>
      </c>
      <c r="Y7" s="799"/>
      <c r="Z7" s="317" t="s">
        <v>119</v>
      </c>
      <c r="AA7" s="799"/>
      <c r="AB7" s="317" t="s">
        <v>118</v>
      </c>
      <c r="AC7" s="799"/>
      <c r="AD7" s="317" t="s">
        <v>129</v>
      </c>
      <c r="AE7" s="5"/>
      <c r="AF7" s="4"/>
    </row>
    <row r="8" spans="1:32" ht="3" customHeight="1">
      <c r="A8" s="4"/>
      <c r="B8" s="851"/>
      <c r="C8" s="810"/>
      <c r="D8" s="810"/>
      <c r="E8" s="16"/>
      <c r="F8" s="8"/>
      <c r="G8" s="8"/>
      <c r="H8" s="8"/>
      <c r="I8" s="8"/>
      <c r="J8" s="8"/>
      <c r="K8" s="8"/>
      <c r="L8" s="8"/>
      <c r="M8" s="8"/>
      <c r="N8" s="8"/>
      <c r="O8" s="8"/>
      <c r="P8" s="570"/>
      <c r="Q8" s="8"/>
      <c r="R8" s="570"/>
      <c r="S8" s="8"/>
      <c r="T8" s="570"/>
      <c r="U8" s="8"/>
      <c r="V8" s="570"/>
      <c r="W8" s="8"/>
      <c r="X8" s="570"/>
      <c r="Y8" s="8"/>
      <c r="Z8" s="570"/>
      <c r="AA8" s="8"/>
      <c r="AB8" s="570"/>
      <c r="AC8" s="8"/>
      <c r="AD8" s="570"/>
      <c r="AE8" s="5"/>
      <c r="AF8" s="4"/>
    </row>
    <row r="9" spans="1:32" s="357" customFormat="1" ht="12" customHeight="1">
      <c r="A9" s="137"/>
      <c r="B9" s="852"/>
      <c r="C9" s="1471" t="s">
        <v>77</v>
      </c>
      <c r="D9" s="1471"/>
      <c r="E9" s="893"/>
      <c r="F9" s="1379">
        <v>60228</v>
      </c>
      <c r="G9" s="1379"/>
      <c r="H9" s="1379">
        <v>65429</v>
      </c>
      <c r="I9" s="1379"/>
      <c r="J9" s="1379">
        <v>52960</v>
      </c>
      <c r="K9" s="1379"/>
      <c r="L9" s="1379">
        <v>56835</v>
      </c>
      <c r="M9" s="1379"/>
      <c r="N9" s="1379">
        <v>56165</v>
      </c>
      <c r="O9" s="1379"/>
      <c r="P9" s="1380">
        <v>62167</v>
      </c>
      <c r="Q9" s="1379"/>
      <c r="R9" s="1380">
        <v>60440</v>
      </c>
      <c r="S9" s="1379"/>
      <c r="T9" s="1380">
        <v>74788</v>
      </c>
      <c r="U9" s="1379"/>
      <c r="V9" s="1380">
        <v>75742</v>
      </c>
      <c r="W9" s="1379"/>
      <c r="X9" s="1380">
        <v>69871</v>
      </c>
      <c r="Y9" s="1379"/>
      <c r="Z9" s="1380">
        <v>54196</v>
      </c>
      <c r="AA9" s="1379"/>
      <c r="AB9" s="1380">
        <v>74521</v>
      </c>
      <c r="AC9" s="1379"/>
      <c r="AD9" s="1380">
        <v>57112</v>
      </c>
      <c r="AE9" s="356"/>
      <c r="AF9" s="137"/>
    </row>
    <row r="10" spans="1:32" s="347" customFormat="1" ht="11.25" customHeight="1">
      <c r="A10" s="336"/>
      <c r="B10" s="887"/>
      <c r="C10" s="156" t="s">
        <v>249</v>
      </c>
      <c r="D10" s="358"/>
      <c r="E10" s="237"/>
      <c r="F10" s="238">
        <v>20153</v>
      </c>
      <c r="G10" s="782"/>
      <c r="H10" s="238">
        <v>22596</v>
      </c>
      <c r="I10" s="782"/>
      <c r="J10" s="238">
        <v>17821</v>
      </c>
      <c r="K10" s="782"/>
      <c r="L10" s="238">
        <v>19786</v>
      </c>
      <c r="M10" s="782"/>
      <c r="N10" s="238">
        <v>19827</v>
      </c>
      <c r="O10" s="782"/>
      <c r="P10" s="265">
        <v>21784</v>
      </c>
      <c r="Q10" s="782"/>
      <c r="R10" s="265">
        <v>21123</v>
      </c>
      <c r="S10" s="782"/>
      <c r="T10" s="265">
        <v>26585</v>
      </c>
      <c r="U10" s="782"/>
      <c r="V10" s="265">
        <v>25395</v>
      </c>
      <c r="W10" s="782"/>
      <c r="X10" s="265">
        <v>23124</v>
      </c>
      <c r="Y10" s="782"/>
      <c r="Z10" s="265">
        <v>18619</v>
      </c>
      <c r="AA10" s="782"/>
      <c r="AB10" s="265">
        <v>24870</v>
      </c>
      <c r="AC10" s="782"/>
      <c r="AD10" s="265">
        <v>19826</v>
      </c>
      <c r="AE10" s="359"/>
      <c r="AF10" s="336"/>
    </row>
    <row r="11" spans="1:32" s="347" customFormat="1" ht="11.25" customHeight="1">
      <c r="A11" s="336"/>
      <c r="B11" s="887"/>
      <c r="C11" s="156" t="s">
        <v>250</v>
      </c>
      <c r="D11" s="358"/>
      <c r="E11" s="237"/>
      <c r="F11" s="238">
        <v>11992</v>
      </c>
      <c r="G11" s="782"/>
      <c r="H11" s="238">
        <v>13007</v>
      </c>
      <c r="I11" s="782"/>
      <c r="J11" s="238">
        <v>11124</v>
      </c>
      <c r="K11" s="782"/>
      <c r="L11" s="238">
        <v>11586</v>
      </c>
      <c r="M11" s="782"/>
      <c r="N11" s="238">
        <v>11771</v>
      </c>
      <c r="O11" s="782"/>
      <c r="P11" s="265">
        <v>12973</v>
      </c>
      <c r="Q11" s="782"/>
      <c r="R11" s="265">
        <v>13101</v>
      </c>
      <c r="S11" s="782"/>
      <c r="T11" s="265">
        <v>16218</v>
      </c>
      <c r="U11" s="782"/>
      <c r="V11" s="265">
        <v>15577</v>
      </c>
      <c r="W11" s="782"/>
      <c r="X11" s="265">
        <v>14033</v>
      </c>
      <c r="Y11" s="782"/>
      <c r="Z11" s="265">
        <v>11060</v>
      </c>
      <c r="AA11" s="782"/>
      <c r="AB11" s="265">
        <v>15261</v>
      </c>
      <c r="AC11" s="782"/>
      <c r="AD11" s="265">
        <v>11427</v>
      </c>
      <c r="AE11" s="359"/>
      <c r="AF11" s="336"/>
    </row>
    <row r="12" spans="1:32" s="347" customFormat="1" ht="11.25" customHeight="1">
      <c r="A12" s="336"/>
      <c r="B12" s="887"/>
      <c r="C12" s="156" t="s">
        <v>251</v>
      </c>
      <c r="D12" s="358"/>
      <c r="E12" s="237"/>
      <c r="F12" s="238">
        <v>16193</v>
      </c>
      <c r="G12" s="782"/>
      <c r="H12" s="238">
        <v>17424</v>
      </c>
      <c r="I12" s="782"/>
      <c r="J12" s="238">
        <v>14414</v>
      </c>
      <c r="K12" s="782"/>
      <c r="L12" s="238">
        <v>15559</v>
      </c>
      <c r="M12" s="782"/>
      <c r="N12" s="238">
        <v>14604</v>
      </c>
      <c r="O12" s="782"/>
      <c r="P12" s="265">
        <v>15454</v>
      </c>
      <c r="Q12" s="782"/>
      <c r="R12" s="265">
        <v>15695</v>
      </c>
      <c r="S12" s="782"/>
      <c r="T12" s="265">
        <v>18489</v>
      </c>
      <c r="U12" s="782"/>
      <c r="V12" s="265">
        <v>18142</v>
      </c>
      <c r="W12" s="782"/>
      <c r="X12" s="265">
        <v>16257</v>
      </c>
      <c r="Y12" s="782"/>
      <c r="Z12" s="265">
        <v>13473</v>
      </c>
      <c r="AA12" s="782"/>
      <c r="AB12" s="265">
        <v>19689</v>
      </c>
      <c r="AC12" s="782"/>
      <c r="AD12" s="265">
        <v>15297</v>
      </c>
      <c r="AE12" s="359"/>
      <c r="AF12" s="336"/>
    </row>
    <row r="13" spans="1:32" s="347" customFormat="1" ht="11.25" customHeight="1">
      <c r="A13" s="336"/>
      <c r="B13" s="887"/>
      <c r="C13" s="156" t="s">
        <v>252</v>
      </c>
      <c r="D13" s="358"/>
      <c r="E13" s="237"/>
      <c r="F13" s="238">
        <v>5677</v>
      </c>
      <c r="G13" s="782"/>
      <c r="H13" s="238">
        <v>5586</v>
      </c>
      <c r="I13" s="782"/>
      <c r="J13" s="238">
        <v>4449</v>
      </c>
      <c r="K13" s="782"/>
      <c r="L13" s="238">
        <v>4534</v>
      </c>
      <c r="M13" s="782"/>
      <c r="N13" s="238">
        <v>4850</v>
      </c>
      <c r="O13" s="782"/>
      <c r="P13" s="265">
        <v>6340</v>
      </c>
      <c r="Q13" s="782"/>
      <c r="R13" s="265">
        <v>5293</v>
      </c>
      <c r="S13" s="782"/>
      <c r="T13" s="265">
        <v>6396</v>
      </c>
      <c r="U13" s="782"/>
      <c r="V13" s="265">
        <v>7422</v>
      </c>
      <c r="W13" s="782"/>
      <c r="X13" s="265">
        <v>5797</v>
      </c>
      <c r="Y13" s="782"/>
      <c r="Z13" s="265">
        <v>4687</v>
      </c>
      <c r="AA13" s="782"/>
      <c r="AB13" s="265">
        <v>6583</v>
      </c>
      <c r="AC13" s="782"/>
      <c r="AD13" s="265">
        <v>4794</v>
      </c>
      <c r="AE13" s="359"/>
      <c r="AF13" s="336"/>
    </row>
    <row r="14" spans="1:32" s="347" customFormat="1" ht="11.25" customHeight="1">
      <c r="A14" s="336"/>
      <c r="B14" s="887"/>
      <c r="C14" s="156" t="s">
        <v>253</v>
      </c>
      <c r="D14" s="358"/>
      <c r="E14" s="237"/>
      <c r="F14" s="238">
        <v>3663</v>
      </c>
      <c r="G14" s="782"/>
      <c r="H14" s="238">
        <v>3698</v>
      </c>
      <c r="I14" s="782"/>
      <c r="J14" s="238">
        <v>2882</v>
      </c>
      <c r="K14" s="782"/>
      <c r="L14" s="238">
        <v>3061</v>
      </c>
      <c r="M14" s="782"/>
      <c r="N14" s="238">
        <v>2904</v>
      </c>
      <c r="O14" s="782"/>
      <c r="P14" s="265">
        <v>3022</v>
      </c>
      <c r="Q14" s="782"/>
      <c r="R14" s="265">
        <v>2781</v>
      </c>
      <c r="S14" s="782"/>
      <c r="T14" s="265">
        <v>4187</v>
      </c>
      <c r="U14" s="782"/>
      <c r="V14" s="265">
        <v>5792</v>
      </c>
      <c r="W14" s="782"/>
      <c r="X14" s="265">
        <v>7641</v>
      </c>
      <c r="Y14" s="782"/>
      <c r="Z14" s="265">
        <v>4198</v>
      </c>
      <c r="AA14" s="782"/>
      <c r="AB14" s="265">
        <v>4718</v>
      </c>
      <c r="AC14" s="782"/>
      <c r="AD14" s="265">
        <v>3284</v>
      </c>
      <c r="AE14" s="359"/>
      <c r="AF14" s="336"/>
    </row>
    <row r="15" spans="1:32" s="347" customFormat="1" ht="11.25" customHeight="1">
      <c r="A15" s="336"/>
      <c r="B15" s="887"/>
      <c r="C15" s="156" t="s">
        <v>169</v>
      </c>
      <c r="D15" s="358"/>
      <c r="E15" s="237"/>
      <c r="F15" s="238">
        <v>1299</v>
      </c>
      <c r="G15" s="782"/>
      <c r="H15" s="238">
        <v>1411</v>
      </c>
      <c r="I15" s="782"/>
      <c r="J15" s="238">
        <v>1188</v>
      </c>
      <c r="K15" s="782"/>
      <c r="L15" s="238">
        <v>1085</v>
      </c>
      <c r="M15" s="782"/>
      <c r="N15" s="238">
        <v>1020</v>
      </c>
      <c r="O15" s="782"/>
      <c r="P15" s="265">
        <v>1098</v>
      </c>
      <c r="Q15" s="782"/>
      <c r="R15" s="265">
        <v>1045</v>
      </c>
      <c r="S15" s="782"/>
      <c r="T15" s="265">
        <v>1384</v>
      </c>
      <c r="U15" s="782"/>
      <c r="V15" s="265">
        <v>1840</v>
      </c>
      <c r="W15" s="782"/>
      <c r="X15" s="265">
        <v>1469</v>
      </c>
      <c r="Y15" s="782"/>
      <c r="Z15" s="265">
        <v>1172</v>
      </c>
      <c r="AA15" s="782"/>
      <c r="AB15" s="265">
        <v>1816</v>
      </c>
      <c r="AC15" s="782"/>
      <c r="AD15" s="265">
        <v>1273</v>
      </c>
      <c r="AE15" s="359"/>
      <c r="AF15" s="336"/>
    </row>
    <row r="16" spans="1:32" s="347" customFormat="1" ht="11.25" customHeight="1">
      <c r="A16" s="336"/>
      <c r="B16" s="887"/>
      <c r="C16" s="156" t="s">
        <v>170</v>
      </c>
      <c r="D16" s="358"/>
      <c r="E16" s="239"/>
      <c r="F16" s="238">
        <v>1251</v>
      </c>
      <c r="G16" s="782"/>
      <c r="H16" s="238">
        <v>1707</v>
      </c>
      <c r="I16" s="782"/>
      <c r="J16" s="238">
        <v>1082</v>
      </c>
      <c r="K16" s="782"/>
      <c r="L16" s="238">
        <v>1224</v>
      </c>
      <c r="M16" s="782"/>
      <c r="N16" s="238">
        <v>1189</v>
      </c>
      <c r="O16" s="782"/>
      <c r="P16" s="265">
        <v>1496</v>
      </c>
      <c r="Q16" s="782"/>
      <c r="R16" s="265">
        <v>1402</v>
      </c>
      <c r="S16" s="782"/>
      <c r="T16" s="265">
        <v>1529</v>
      </c>
      <c r="U16" s="782"/>
      <c r="V16" s="265">
        <v>1574</v>
      </c>
      <c r="W16" s="782"/>
      <c r="X16" s="265">
        <v>1550</v>
      </c>
      <c r="Y16" s="782"/>
      <c r="Z16" s="265">
        <v>987</v>
      </c>
      <c r="AA16" s="782"/>
      <c r="AB16" s="265">
        <v>1584</v>
      </c>
      <c r="AC16" s="782"/>
      <c r="AD16" s="265">
        <v>1211</v>
      </c>
      <c r="AE16" s="359"/>
      <c r="AF16" s="336"/>
    </row>
    <row r="17" spans="1:32" s="347" customFormat="1" ht="4.5" customHeight="1">
      <c r="A17" s="336"/>
      <c r="B17" s="887"/>
      <c r="C17" s="778"/>
      <c r="D17" s="358"/>
      <c r="E17" s="360"/>
      <c r="F17" s="782"/>
      <c r="G17" s="782"/>
      <c r="H17" s="782"/>
      <c r="I17" s="782"/>
      <c r="J17" s="782"/>
      <c r="K17" s="782"/>
      <c r="L17" s="782"/>
      <c r="M17" s="782"/>
      <c r="N17" s="782"/>
      <c r="O17" s="782"/>
      <c r="P17" s="888"/>
      <c r="Q17" s="782"/>
      <c r="R17" s="888"/>
      <c r="S17" s="782"/>
      <c r="T17" s="888"/>
      <c r="U17" s="782"/>
      <c r="V17" s="888"/>
      <c r="W17" s="782"/>
      <c r="X17" s="888"/>
      <c r="Y17" s="782"/>
      <c r="Z17" s="888"/>
      <c r="AA17" s="782"/>
      <c r="AB17" s="888"/>
      <c r="AC17" s="782"/>
      <c r="AD17" s="888"/>
      <c r="AE17" s="359"/>
      <c r="AF17" s="336"/>
    </row>
    <row r="18" spans="1:32" s="363" customFormat="1" ht="10.5" customHeight="1">
      <c r="A18" s="361"/>
      <c r="B18" s="889"/>
      <c r="C18" s="1471" t="s">
        <v>641</v>
      </c>
      <c r="D18" s="1471"/>
      <c r="E18" s="355"/>
      <c r="F18" s="890"/>
      <c r="G18" s="890"/>
      <c r="H18" s="890"/>
      <c r="I18" s="890"/>
      <c r="J18" s="890"/>
      <c r="K18" s="890"/>
      <c r="L18" s="890"/>
      <c r="M18" s="890"/>
      <c r="N18" s="890"/>
      <c r="O18" s="890"/>
      <c r="P18" s="891"/>
      <c r="Q18" s="890"/>
      <c r="R18" s="891"/>
      <c r="S18" s="890"/>
      <c r="T18" s="891"/>
      <c r="U18" s="890"/>
      <c r="V18" s="891"/>
      <c r="W18" s="890"/>
      <c r="X18" s="891"/>
      <c r="Y18" s="890"/>
      <c r="Z18" s="891"/>
      <c r="AA18" s="890"/>
      <c r="AB18" s="891"/>
      <c r="AC18" s="890"/>
      <c r="AD18" s="891"/>
      <c r="AE18" s="362"/>
      <c r="AF18" s="361"/>
    </row>
    <row r="19" spans="1:32" s="347" customFormat="1" ht="12" customHeight="1">
      <c r="A19" s="336"/>
      <c r="B19" s="887"/>
      <c r="C19" s="156" t="s">
        <v>279</v>
      </c>
      <c r="D19" s="358"/>
      <c r="E19" s="364"/>
      <c r="F19" s="238">
        <v>8001</v>
      </c>
      <c r="G19" s="782"/>
      <c r="H19" s="238">
        <v>8468</v>
      </c>
      <c r="I19" s="782"/>
      <c r="J19" s="238">
        <v>7177</v>
      </c>
      <c r="K19" s="782"/>
      <c r="L19" s="238">
        <v>7515</v>
      </c>
      <c r="M19" s="782"/>
      <c r="N19" s="238">
        <v>9581</v>
      </c>
      <c r="O19" s="782"/>
      <c r="P19" s="265">
        <v>8309</v>
      </c>
      <c r="Q19" s="782"/>
      <c r="R19" s="265">
        <v>7732</v>
      </c>
      <c r="S19" s="782"/>
      <c r="T19" s="265">
        <v>9184</v>
      </c>
      <c r="U19" s="782"/>
      <c r="V19" s="265">
        <v>11376</v>
      </c>
      <c r="W19" s="782"/>
      <c r="X19" s="265">
        <v>11175</v>
      </c>
      <c r="Y19" s="782"/>
      <c r="Z19" s="265">
        <v>7836</v>
      </c>
      <c r="AA19" s="782"/>
      <c r="AB19" s="265">
        <v>10736</v>
      </c>
      <c r="AC19" s="782"/>
      <c r="AD19" s="265">
        <v>8224</v>
      </c>
      <c r="AE19" s="359"/>
      <c r="AF19" s="336"/>
    </row>
    <row r="20" spans="1:32" s="347" customFormat="1" ht="12" customHeight="1">
      <c r="A20" s="336"/>
      <c r="B20" s="887"/>
      <c r="C20" s="156" t="s">
        <v>281</v>
      </c>
      <c r="D20" s="358"/>
      <c r="E20" s="364"/>
      <c r="F20" s="238">
        <v>5667</v>
      </c>
      <c r="G20" s="782"/>
      <c r="H20" s="238">
        <v>5626</v>
      </c>
      <c r="I20" s="782"/>
      <c r="J20" s="238">
        <v>5135</v>
      </c>
      <c r="K20" s="782"/>
      <c r="L20" s="238">
        <v>5354</v>
      </c>
      <c r="M20" s="782"/>
      <c r="N20" s="238">
        <v>4926</v>
      </c>
      <c r="O20" s="782"/>
      <c r="P20" s="265">
        <v>4739</v>
      </c>
      <c r="Q20" s="782"/>
      <c r="R20" s="265">
        <v>4461</v>
      </c>
      <c r="S20" s="782"/>
      <c r="T20" s="265">
        <v>5308</v>
      </c>
      <c r="U20" s="782"/>
      <c r="V20" s="265">
        <v>7348</v>
      </c>
      <c r="W20" s="782"/>
      <c r="X20" s="265">
        <v>7364</v>
      </c>
      <c r="Y20" s="782"/>
      <c r="Z20" s="265">
        <v>4761</v>
      </c>
      <c r="AA20" s="782"/>
      <c r="AB20" s="265">
        <v>6799</v>
      </c>
      <c r="AC20" s="782"/>
      <c r="AD20" s="265">
        <v>5669</v>
      </c>
      <c r="AE20" s="359"/>
      <c r="AF20" s="336"/>
    </row>
    <row r="21" spans="1:32" s="347" customFormat="1" ht="12" customHeight="1">
      <c r="A21" s="336"/>
      <c r="B21" s="887"/>
      <c r="C21" s="156" t="s">
        <v>280</v>
      </c>
      <c r="D21" s="346"/>
      <c r="E21" s="239"/>
      <c r="F21" s="238">
        <v>6251</v>
      </c>
      <c r="G21" s="782"/>
      <c r="H21" s="238">
        <v>6465</v>
      </c>
      <c r="I21" s="782"/>
      <c r="J21" s="238">
        <v>5402</v>
      </c>
      <c r="K21" s="782"/>
      <c r="L21" s="238">
        <v>6170</v>
      </c>
      <c r="M21" s="782"/>
      <c r="N21" s="238">
        <v>5090</v>
      </c>
      <c r="O21" s="782"/>
      <c r="P21" s="265">
        <v>5403</v>
      </c>
      <c r="Q21" s="782"/>
      <c r="R21" s="265">
        <v>4885</v>
      </c>
      <c r="S21" s="782"/>
      <c r="T21" s="265">
        <v>5313</v>
      </c>
      <c r="U21" s="782"/>
      <c r="V21" s="265">
        <v>6483</v>
      </c>
      <c r="W21" s="782"/>
      <c r="X21" s="265">
        <v>6230</v>
      </c>
      <c r="Y21" s="782"/>
      <c r="Z21" s="265">
        <v>5895</v>
      </c>
      <c r="AA21" s="782"/>
      <c r="AB21" s="265">
        <v>7267</v>
      </c>
      <c r="AC21" s="782"/>
      <c r="AD21" s="265">
        <v>5383</v>
      </c>
      <c r="AE21" s="359"/>
      <c r="AF21" s="336"/>
    </row>
    <row r="22" spans="1:32" s="347" customFormat="1" ht="12" customHeight="1">
      <c r="A22" s="336"/>
      <c r="B22" s="887"/>
      <c r="C22" s="156" t="s">
        <v>283</v>
      </c>
      <c r="D22" s="358"/>
      <c r="E22" s="364"/>
      <c r="F22" s="238">
        <v>5121</v>
      </c>
      <c r="G22" s="782"/>
      <c r="H22" s="238">
        <v>5378</v>
      </c>
      <c r="I22" s="782"/>
      <c r="J22" s="238">
        <v>4680</v>
      </c>
      <c r="K22" s="782"/>
      <c r="L22" s="238">
        <v>5209</v>
      </c>
      <c r="M22" s="782"/>
      <c r="N22" s="238">
        <v>4369</v>
      </c>
      <c r="O22" s="782"/>
      <c r="P22" s="265">
        <v>4375</v>
      </c>
      <c r="Q22" s="782"/>
      <c r="R22" s="265">
        <v>4169</v>
      </c>
      <c r="S22" s="782"/>
      <c r="T22" s="265">
        <v>4749</v>
      </c>
      <c r="U22" s="782"/>
      <c r="V22" s="265">
        <v>5588</v>
      </c>
      <c r="W22" s="782"/>
      <c r="X22" s="265">
        <v>5453</v>
      </c>
      <c r="Y22" s="782"/>
      <c r="Z22" s="265">
        <v>4416</v>
      </c>
      <c r="AA22" s="782"/>
      <c r="AB22" s="265">
        <v>5500</v>
      </c>
      <c r="AC22" s="782"/>
      <c r="AD22" s="265">
        <v>4572</v>
      </c>
      <c r="AE22" s="359"/>
      <c r="AF22" s="336"/>
    </row>
    <row r="23" spans="1:32" s="347" customFormat="1" ht="11.25" customHeight="1">
      <c r="A23" s="336"/>
      <c r="B23" s="887"/>
      <c r="C23" s="156" t="s">
        <v>284</v>
      </c>
      <c r="D23" s="358"/>
      <c r="E23" s="364"/>
      <c r="F23" s="238">
        <v>4776</v>
      </c>
      <c r="G23" s="782"/>
      <c r="H23" s="238">
        <v>5029</v>
      </c>
      <c r="I23" s="782"/>
      <c r="J23" s="238">
        <v>4251</v>
      </c>
      <c r="K23" s="782"/>
      <c r="L23" s="238">
        <v>4481</v>
      </c>
      <c r="M23" s="782"/>
      <c r="N23" s="238">
        <v>3907</v>
      </c>
      <c r="O23" s="782"/>
      <c r="P23" s="265">
        <v>4242</v>
      </c>
      <c r="Q23" s="782"/>
      <c r="R23" s="265">
        <v>4273</v>
      </c>
      <c r="S23" s="782"/>
      <c r="T23" s="265">
        <v>5221</v>
      </c>
      <c r="U23" s="782"/>
      <c r="V23" s="265">
        <v>5799</v>
      </c>
      <c r="W23" s="782"/>
      <c r="X23" s="265">
        <v>5052</v>
      </c>
      <c r="Y23" s="782"/>
      <c r="Z23" s="265">
        <v>3462</v>
      </c>
      <c r="AA23" s="782"/>
      <c r="AB23" s="265">
        <v>5752</v>
      </c>
      <c r="AC23" s="782"/>
      <c r="AD23" s="265">
        <v>4525</v>
      </c>
      <c r="AE23" s="359"/>
      <c r="AF23" s="336"/>
    </row>
    <row r="24" spans="1:32" s="347" customFormat="1" ht="12" hidden="1" customHeight="1">
      <c r="A24" s="336"/>
      <c r="B24" s="887"/>
      <c r="C24" s="156" t="s">
        <v>282</v>
      </c>
      <c r="D24" s="365"/>
      <c r="E24" s="364"/>
      <c r="F24" s="238">
        <v>5144</v>
      </c>
      <c r="G24" s="782"/>
      <c r="H24" s="238">
        <v>5647</v>
      </c>
      <c r="I24" s="782"/>
      <c r="J24" s="238">
        <v>4295</v>
      </c>
      <c r="K24" s="782"/>
      <c r="L24" s="238">
        <v>4831</v>
      </c>
      <c r="M24" s="782"/>
      <c r="N24" s="238">
        <v>4441</v>
      </c>
      <c r="O24" s="782"/>
      <c r="P24" s="265">
        <v>4885</v>
      </c>
      <c r="Q24" s="782"/>
      <c r="R24" s="265">
        <v>4652</v>
      </c>
      <c r="S24" s="782"/>
      <c r="T24" s="265">
        <v>5556</v>
      </c>
      <c r="U24" s="782"/>
      <c r="V24" s="265">
        <v>6330</v>
      </c>
      <c r="W24" s="782"/>
      <c r="X24" s="265">
        <v>5607</v>
      </c>
      <c r="Y24" s="782"/>
      <c r="Z24" s="265">
        <v>4531</v>
      </c>
      <c r="AA24" s="782"/>
      <c r="AB24" s="265">
        <v>6513</v>
      </c>
      <c r="AC24" s="782"/>
      <c r="AD24" s="265">
        <v>4472</v>
      </c>
      <c r="AE24" s="359"/>
      <c r="AF24" s="336"/>
    </row>
    <row r="25" spans="1:32" s="347" customFormat="1" ht="12" hidden="1" customHeight="1">
      <c r="A25" s="336"/>
      <c r="B25" s="887"/>
      <c r="C25" s="156" t="s">
        <v>286</v>
      </c>
      <c r="D25" s="346"/>
      <c r="E25" s="239"/>
      <c r="F25" s="238">
        <v>1997</v>
      </c>
      <c r="G25" s="782"/>
      <c r="H25" s="238">
        <v>1819</v>
      </c>
      <c r="I25" s="782"/>
      <c r="J25" s="238">
        <v>1351</v>
      </c>
      <c r="K25" s="782"/>
      <c r="L25" s="238">
        <v>1272</v>
      </c>
      <c r="M25" s="782"/>
      <c r="N25" s="238">
        <v>1347</v>
      </c>
      <c r="O25" s="782"/>
      <c r="P25" s="265">
        <v>1820</v>
      </c>
      <c r="Q25" s="782"/>
      <c r="R25" s="265">
        <v>1321</v>
      </c>
      <c r="S25" s="782"/>
      <c r="T25" s="265">
        <v>1379</v>
      </c>
      <c r="U25" s="782"/>
      <c r="V25" s="265">
        <v>2425</v>
      </c>
      <c r="W25" s="782"/>
      <c r="X25" s="265">
        <v>1946</v>
      </c>
      <c r="Y25" s="782"/>
      <c r="Z25" s="265">
        <v>1447</v>
      </c>
      <c r="AA25" s="782"/>
      <c r="AB25" s="265">
        <v>1894</v>
      </c>
      <c r="AC25" s="782"/>
      <c r="AD25" s="265">
        <v>1944</v>
      </c>
      <c r="AE25" s="359"/>
      <c r="AF25" s="336"/>
    </row>
    <row r="26" spans="1:32" s="347" customFormat="1" ht="12.75" hidden="1" customHeight="1">
      <c r="A26" s="336"/>
      <c r="B26" s="887"/>
      <c r="C26" s="156" t="s">
        <v>285</v>
      </c>
      <c r="D26" s="346"/>
      <c r="E26" s="239"/>
      <c r="F26" s="238">
        <v>2477</v>
      </c>
      <c r="G26" s="782"/>
      <c r="H26" s="238">
        <v>2933</v>
      </c>
      <c r="I26" s="782"/>
      <c r="J26" s="238">
        <v>2043</v>
      </c>
      <c r="K26" s="782"/>
      <c r="L26" s="238">
        <v>2424</v>
      </c>
      <c r="M26" s="782"/>
      <c r="N26" s="238">
        <v>1904</v>
      </c>
      <c r="O26" s="782"/>
      <c r="P26" s="265">
        <v>1897</v>
      </c>
      <c r="Q26" s="782"/>
      <c r="R26" s="265">
        <v>2029</v>
      </c>
      <c r="S26" s="782"/>
      <c r="T26" s="265">
        <v>2351</v>
      </c>
      <c r="U26" s="782"/>
      <c r="V26" s="265">
        <v>2469</v>
      </c>
      <c r="W26" s="782"/>
      <c r="X26" s="265">
        <v>2242</v>
      </c>
      <c r="Y26" s="782"/>
      <c r="Z26" s="265">
        <v>1786</v>
      </c>
      <c r="AA26" s="782"/>
      <c r="AB26" s="265">
        <v>2358</v>
      </c>
      <c r="AC26" s="782"/>
      <c r="AD26" s="265">
        <v>1936</v>
      </c>
      <c r="AE26" s="359"/>
      <c r="AF26" s="336"/>
    </row>
    <row r="27" spans="1:32" s="347" customFormat="1" ht="12" hidden="1" customHeight="1">
      <c r="A27" s="336"/>
      <c r="B27" s="887"/>
      <c r="C27" s="156" t="s">
        <v>287</v>
      </c>
      <c r="D27" s="346"/>
      <c r="E27" s="239"/>
      <c r="F27" s="238">
        <v>538</v>
      </c>
      <c r="G27" s="782"/>
      <c r="H27" s="238">
        <v>512</v>
      </c>
      <c r="I27" s="782"/>
      <c r="J27" s="238">
        <v>629</v>
      </c>
      <c r="K27" s="782"/>
      <c r="L27" s="238">
        <v>391</v>
      </c>
      <c r="M27" s="782"/>
      <c r="N27" s="238">
        <v>1081</v>
      </c>
      <c r="O27" s="782"/>
      <c r="P27" s="265">
        <v>3101</v>
      </c>
      <c r="Q27" s="782"/>
      <c r="R27" s="265">
        <v>3877</v>
      </c>
      <c r="S27" s="782"/>
      <c r="T27" s="265">
        <v>9937</v>
      </c>
      <c r="U27" s="782"/>
      <c r="V27" s="265">
        <v>980</v>
      </c>
      <c r="W27" s="782"/>
      <c r="X27" s="265">
        <v>783</v>
      </c>
      <c r="Y27" s="782"/>
      <c r="Z27" s="265">
        <v>753</v>
      </c>
      <c r="AA27" s="782"/>
      <c r="AB27" s="265">
        <v>1053</v>
      </c>
      <c r="AC27" s="782"/>
      <c r="AD27" s="265">
        <v>549</v>
      </c>
      <c r="AE27" s="359"/>
      <c r="AF27" s="336"/>
    </row>
    <row r="28" spans="1:32" s="347" customFormat="1" ht="4.5" customHeight="1">
      <c r="A28" s="336"/>
      <c r="B28" s="887"/>
      <c r="C28" s="156"/>
      <c r="D28" s="358"/>
      <c r="E28" s="366"/>
      <c r="F28" s="238"/>
      <c r="G28" s="782"/>
      <c r="H28" s="238"/>
      <c r="I28" s="782"/>
      <c r="J28" s="238"/>
      <c r="K28" s="782"/>
      <c r="L28" s="238"/>
      <c r="M28" s="782"/>
      <c r="N28" s="238"/>
      <c r="O28" s="782"/>
      <c r="P28" s="265"/>
      <c r="Q28" s="782"/>
      <c r="R28" s="265"/>
      <c r="S28" s="782"/>
      <c r="T28" s="265"/>
      <c r="U28" s="782"/>
      <c r="V28" s="265"/>
      <c r="W28" s="782"/>
      <c r="X28" s="265"/>
      <c r="Y28" s="782"/>
      <c r="Z28" s="265"/>
      <c r="AA28" s="782"/>
      <c r="AB28" s="265"/>
      <c r="AC28" s="782"/>
      <c r="AD28" s="265"/>
      <c r="AE28" s="359"/>
      <c r="AF28" s="336"/>
    </row>
    <row r="29" spans="1:32" s="347" customFormat="1" ht="12" customHeight="1">
      <c r="A29" s="336"/>
      <c r="B29" s="887"/>
      <c r="C29" s="1471" t="s">
        <v>288</v>
      </c>
      <c r="D29" s="1471"/>
      <c r="E29" s="896"/>
      <c r="F29" s="1379">
        <v>5872</v>
      </c>
      <c r="G29" s="1379"/>
      <c r="H29" s="1379">
        <v>6278</v>
      </c>
      <c r="I29" s="1379"/>
      <c r="J29" s="1379">
        <v>4992</v>
      </c>
      <c r="K29" s="1379"/>
      <c r="L29" s="1379">
        <v>5413</v>
      </c>
      <c r="M29" s="1379"/>
      <c r="N29" s="1379">
        <v>5907</v>
      </c>
      <c r="O29" s="1379"/>
      <c r="P29" s="1380">
        <v>7686</v>
      </c>
      <c r="Q29" s="1379"/>
      <c r="R29" s="1380">
        <v>9342</v>
      </c>
      <c r="S29" s="1379"/>
      <c r="T29" s="1380">
        <v>10593</v>
      </c>
      <c r="U29" s="1379"/>
      <c r="V29" s="1380">
        <v>10371</v>
      </c>
      <c r="W29" s="1379"/>
      <c r="X29" s="1380">
        <v>8102</v>
      </c>
      <c r="Y29" s="1379"/>
      <c r="Z29" s="1380">
        <v>4832</v>
      </c>
      <c r="AA29" s="1379"/>
      <c r="AB29" s="1380">
        <v>7743</v>
      </c>
      <c r="AC29" s="1379"/>
      <c r="AD29" s="1380">
        <v>7088</v>
      </c>
      <c r="AE29" s="359"/>
      <c r="AF29" s="336"/>
    </row>
    <row r="30" spans="1:32" s="363" customFormat="1" ht="12" customHeight="1">
      <c r="A30" s="361"/>
      <c r="B30" s="889"/>
      <c r="C30" s="1471" t="s">
        <v>642</v>
      </c>
      <c r="D30" s="1471"/>
      <c r="E30" s="893">
        <f>SUM(E31:E34)</f>
        <v>0</v>
      </c>
      <c r="F30" s="1379">
        <v>54356</v>
      </c>
      <c r="G30" s="1379"/>
      <c r="H30" s="1379">
        <v>59151</v>
      </c>
      <c r="I30" s="1379"/>
      <c r="J30" s="1379">
        <v>47968</v>
      </c>
      <c r="K30" s="1379"/>
      <c r="L30" s="1379">
        <v>51422</v>
      </c>
      <c r="M30" s="1379"/>
      <c r="N30" s="1379">
        <v>50258</v>
      </c>
      <c r="O30" s="1379"/>
      <c r="P30" s="1380">
        <v>54481</v>
      </c>
      <c r="Q30" s="1379"/>
      <c r="R30" s="1380">
        <v>51098</v>
      </c>
      <c r="S30" s="1379"/>
      <c r="T30" s="1380">
        <v>64195</v>
      </c>
      <c r="U30" s="1379"/>
      <c r="V30" s="1380">
        <v>65371</v>
      </c>
      <c r="W30" s="1379"/>
      <c r="X30" s="1380">
        <v>61769</v>
      </c>
      <c r="Y30" s="1379"/>
      <c r="Z30" s="1380">
        <v>49364</v>
      </c>
      <c r="AA30" s="1379"/>
      <c r="AB30" s="1380">
        <v>66778</v>
      </c>
      <c r="AC30" s="1379"/>
      <c r="AD30" s="1380">
        <v>50024</v>
      </c>
      <c r="AE30" s="362"/>
      <c r="AF30" s="361"/>
    </row>
    <row r="31" spans="1:32" s="347" customFormat="1" ht="12.75" customHeight="1">
      <c r="A31" s="336"/>
      <c r="B31" s="887"/>
      <c r="C31" s="790" t="s">
        <v>289</v>
      </c>
      <c r="D31" s="358"/>
      <c r="E31" s="364"/>
      <c r="F31" s="238">
        <v>2684</v>
      </c>
      <c r="G31" s="782"/>
      <c r="H31" s="238">
        <v>2316</v>
      </c>
      <c r="I31" s="782"/>
      <c r="J31" s="238">
        <v>1693</v>
      </c>
      <c r="K31" s="782"/>
      <c r="L31" s="238">
        <v>1511</v>
      </c>
      <c r="M31" s="782"/>
      <c r="N31" s="238">
        <v>1707</v>
      </c>
      <c r="O31" s="782"/>
      <c r="P31" s="265">
        <v>2513</v>
      </c>
      <c r="Q31" s="782"/>
      <c r="R31" s="265">
        <v>1751</v>
      </c>
      <c r="S31" s="782"/>
      <c r="T31" s="265">
        <v>1903</v>
      </c>
      <c r="U31" s="782"/>
      <c r="V31" s="265">
        <v>3150</v>
      </c>
      <c r="W31" s="782"/>
      <c r="X31" s="265">
        <v>2811</v>
      </c>
      <c r="Y31" s="782"/>
      <c r="Z31" s="265">
        <v>1959</v>
      </c>
      <c r="AA31" s="782"/>
      <c r="AB31" s="265">
        <v>2690</v>
      </c>
      <c r="AC31" s="782"/>
      <c r="AD31" s="265">
        <v>2590</v>
      </c>
      <c r="AE31" s="359"/>
      <c r="AF31" s="336"/>
    </row>
    <row r="32" spans="1:32" s="347" customFormat="1" ht="11.25" customHeight="1">
      <c r="A32" s="336"/>
      <c r="B32" s="887"/>
      <c r="C32" s="790" t="s">
        <v>290</v>
      </c>
      <c r="D32" s="358"/>
      <c r="E32" s="364"/>
      <c r="F32" s="238">
        <v>16983</v>
      </c>
      <c r="G32" s="782"/>
      <c r="H32" s="238">
        <v>19664</v>
      </c>
      <c r="I32" s="782"/>
      <c r="J32" s="238">
        <v>14803</v>
      </c>
      <c r="K32" s="782"/>
      <c r="L32" s="238">
        <v>16769</v>
      </c>
      <c r="M32" s="782"/>
      <c r="N32" s="238">
        <v>14470</v>
      </c>
      <c r="O32" s="782"/>
      <c r="P32" s="265">
        <v>14471</v>
      </c>
      <c r="Q32" s="782"/>
      <c r="R32" s="265">
        <v>13250</v>
      </c>
      <c r="S32" s="782"/>
      <c r="T32" s="265">
        <v>15818</v>
      </c>
      <c r="U32" s="782"/>
      <c r="V32" s="265">
        <v>18499</v>
      </c>
      <c r="W32" s="782"/>
      <c r="X32" s="265">
        <v>16938</v>
      </c>
      <c r="Y32" s="782"/>
      <c r="Z32" s="265">
        <v>15034</v>
      </c>
      <c r="AA32" s="782"/>
      <c r="AB32" s="265">
        <v>19557</v>
      </c>
      <c r="AC32" s="782"/>
      <c r="AD32" s="265">
        <v>14685</v>
      </c>
      <c r="AE32" s="359"/>
      <c r="AF32" s="336"/>
    </row>
    <row r="33" spans="1:32" s="347" customFormat="1" ht="11.25" customHeight="1">
      <c r="A33" s="336"/>
      <c r="B33" s="887"/>
      <c r="C33" s="790" t="s">
        <v>221</v>
      </c>
      <c r="D33" s="358"/>
      <c r="E33" s="364"/>
      <c r="F33" s="238">
        <v>34662</v>
      </c>
      <c r="G33" s="782"/>
      <c r="H33" s="238">
        <v>37131</v>
      </c>
      <c r="I33" s="782"/>
      <c r="J33" s="238">
        <v>31442</v>
      </c>
      <c r="K33" s="782"/>
      <c r="L33" s="238">
        <v>33095</v>
      </c>
      <c r="M33" s="782"/>
      <c r="N33" s="238">
        <v>34044</v>
      </c>
      <c r="O33" s="782"/>
      <c r="P33" s="265">
        <v>37459</v>
      </c>
      <c r="Q33" s="782"/>
      <c r="R33" s="265">
        <v>36063</v>
      </c>
      <c r="S33" s="782"/>
      <c r="T33" s="265">
        <v>46417</v>
      </c>
      <c r="U33" s="782"/>
      <c r="V33" s="265">
        <v>43659</v>
      </c>
      <c r="W33" s="782"/>
      <c r="X33" s="265">
        <v>41962</v>
      </c>
      <c r="Y33" s="782"/>
      <c r="Z33" s="265">
        <v>32332</v>
      </c>
      <c r="AA33" s="782"/>
      <c r="AB33" s="265">
        <v>44408</v>
      </c>
      <c r="AC33" s="782"/>
      <c r="AD33" s="265">
        <v>32657</v>
      </c>
      <c r="AE33" s="359"/>
      <c r="AF33" s="336"/>
    </row>
    <row r="34" spans="1:32" s="347" customFormat="1" ht="11.25" customHeight="1">
      <c r="A34" s="336"/>
      <c r="B34" s="887"/>
      <c r="C34" s="790" t="s">
        <v>291</v>
      </c>
      <c r="D34" s="358"/>
      <c r="E34" s="364"/>
      <c r="F34" s="238">
        <v>27</v>
      </c>
      <c r="G34" s="782"/>
      <c r="H34" s="238">
        <v>40</v>
      </c>
      <c r="I34" s="782"/>
      <c r="J34" s="238">
        <v>30</v>
      </c>
      <c r="K34" s="782"/>
      <c r="L34" s="238">
        <v>47</v>
      </c>
      <c r="M34" s="782"/>
      <c r="N34" s="238">
        <v>37</v>
      </c>
      <c r="O34" s="782"/>
      <c r="P34" s="265">
        <v>38</v>
      </c>
      <c r="Q34" s="782"/>
      <c r="R34" s="265">
        <v>34</v>
      </c>
      <c r="S34" s="782"/>
      <c r="T34" s="265">
        <v>57</v>
      </c>
      <c r="U34" s="782"/>
      <c r="V34" s="265">
        <v>63</v>
      </c>
      <c r="W34" s="782"/>
      <c r="X34" s="265">
        <v>58</v>
      </c>
      <c r="Y34" s="782"/>
      <c r="Z34" s="265">
        <v>39</v>
      </c>
      <c r="AA34" s="782"/>
      <c r="AB34" s="265">
        <v>103</v>
      </c>
      <c r="AC34" s="782"/>
      <c r="AD34" s="265">
        <v>92</v>
      </c>
      <c r="AE34" s="359"/>
      <c r="AF34" s="336"/>
    </row>
    <row r="35" spans="1:32" ht="10.5" customHeight="1" thickBot="1">
      <c r="A35" s="4"/>
      <c r="B35" s="851"/>
      <c r="C35" s="367"/>
      <c r="D35" s="18"/>
      <c r="E35" s="145"/>
      <c r="F35" s="668"/>
      <c r="G35" s="644"/>
      <c r="H35" s="668"/>
      <c r="I35" s="644"/>
      <c r="J35" s="668"/>
      <c r="K35" s="644"/>
      <c r="L35" s="668"/>
      <c r="M35" s="644"/>
      <c r="N35" s="668"/>
      <c r="O35" s="644"/>
      <c r="P35" s="260"/>
      <c r="Q35" s="644"/>
      <c r="R35" s="260"/>
      <c r="S35" s="644"/>
      <c r="T35" s="260"/>
      <c r="U35" s="644"/>
      <c r="V35" s="260"/>
      <c r="W35" s="644"/>
      <c r="X35" s="260"/>
      <c r="Y35" s="644"/>
      <c r="Z35" s="260"/>
      <c r="AA35" s="644"/>
      <c r="AB35" s="260"/>
      <c r="AC35" s="644"/>
      <c r="AD35" s="260"/>
      <c r="AE35" s="5"/>
      <c r="AF35" s="4"/>
    </row>
    <row r="36" spans="1:32" ht="13.5" customHeight="1" thickBot="1">
      <c r="A36" s="4"/>
      <c r="B36" s="851"/>
      <c r="C36" s="1515" t="s">
        <v>292</v>
      </c>
      <c r="D36" s="1516"/>
      <c r="E36" s="1516"/>
      <c r="F36" s="1516"/>
      <c r="G36" s="1516"/>
      <c r="H36" s="1516"/>
      <c r="I36" s="1516"/>
      <c r="J36" s="1516"/>
      <c r="K36" s="1516"/>
      <c r="L36" s="1516"/>
      <c r="M36" s="1516"/>
      <c r="N36" s="1516"/>
      <c r="O36" s="1516"/>
      <c r="P36" s="1516"/>
      <c r="Q36" s="1516"/>
      <c r="R36" s="1516"/>
      <c r="S36" s="1516"/>
      <c r="T36" s="1516"/>
      <c r="U36" s="1516"/>
      <c r="V36" s="1516"/>
      <c r="W36" s="1516"/>
      <c r="X36" s="1516"/>
      <c r="Y36" s="1516"/>
      <c r="Z36" s="1516"/>
      <c r="AA36" s="1516"/>
      <c r="AB36" s="1516"/>
      <c r="AC36" s="1516"/>
      <c r="AD36" s="1517"/>
      <c r="AE36" s="5"/>
      <c r="AF36" s="4"/>
    </row>
    <row r="37" spans="1:32" ht="9.75" customHeight="1">
      <c r="A37" s="4"/>
      <c r="B37" s="851"/>
      <c r="C37" s="901" t="s">
        <v>87</v>
      </c>
      <c r="D37" s="18"/>
      <c r="E37" s="368"/>
      <c r="F37" s="644"/>
      <c r="G37" s="644"/>
      <c r="H37" s="644"/>
      <c r="I37" s="644"/>
      <c r="J37" s="644"/>
      <c r="K37" s="644"/>
      <c r="L37" s="644"/>
      <c r="M37" s="644"/>
      <c r="N37" s="644"/>
      <c r="O37" s="644"/>
      <c r="P37" s="644"/>
      <c r="Q37" s="644"/>
      <c r="R37" s="644"/>
      <c r="S37" s="644"/>
      <c r="T37" s="644"/>
      <c r="U37" s="644"/>
      <c r="V37" s="644"/>
      <c r="W37" s="644"/>
      <c r="X37" s="644"/>
      <c r="Y37" s="644"/>
      <c r="Z37" s="644"/>
      <c r="AA37" s="644"/>
      <c r="AB37" s="644"/>
      <c r="AC37" s="644"/>
      <c r="AD37" s="644"/>
      <c r="AE37" s="5"/>
      <c r="AF37" s="4"/>
    </row>
    <row r="38" spans="1:32" ht="12" customHeight="1">
      <c r="A38" s="4"/>
      <c r="B38" s="851"/>
      <c r="C38" s="1471" t="s">
        <v>77</v>
      </c>
      <c r="D38" s="1471"/>
      <c r="E38" s="893">
        <f>SUM(E39:E45)</f>
        <v>0</v>
      </c>
      <c r="F38" s="894">
        <v>5705</v>
      </c>
      <c r="G38" s="894">
        <v>0</v>
      </c>
      <c r="H38" s="894">
        <v>7517</v>
      </c>
      <c r="I38" s="894">
        <v>0</v>
      </c>
      <c r="J38" s="894">
        <v>7154</v>
      </c>
      <c r="K38" s="894">
        <v>0</v>
      </c>
      <c r="L38" s="894">
        <v>8550</v>
      </c>
      <c r="M38" s="894">
        <v>0</v>
      </c>
      <c r="N38" s="894">
        <v>8386</v>
      </c>
      <c r="O38" s="894">
        <f>SUM(O39:O45)</f>
        <v>0</v>
      </c>
      <c r="P38" s="895">
        <v>8606</v>
      </c>
      <c r="Q38" s="894">
        <v>0</v>
      </c>
      <c r="R38" s="895">
        <v>8686</v>
      </c>
      <c r="S38" s="894">
        <v>0</v>
      </c>
      <c r="T38" s="895">
        <v>9236</v>
      </c>
      <c r="U38" s="894">
        <v>0</v>
      </c>
      <c r="V38" s="895">
        <v>9234</v>
      </c>
      <c r="W38" s="894">
        <v>0</v>
      </c>
      <c r="X38" s="895">
        <v>8209</v>
      </c>
      <c r="Y38" s="894">
        <v>0</v>
      </c>
      <c r="Z38" s="895">
        <v>5875</v>
      </c>
      <c r="AA38" s="894">
        <v>0</v>
      </c>
      <c r="AB38" s="895">
        <v>8582</v>
      </c>
      <c r="AC38" s="894">
        <v>0</v>
      </c>
      <c r="AD38" s="895">
        <v>7656</v>
      </c>
      <c r="AE38" s="5"/>
      <c r="AF38" s="4"/>
    </row>
    <row r="39" spans="1:32" ht="12" customHeight="1">
      <c r="A39" s="4"/>
      <c r="B39" s="851"/>
      <c r="C39" s="156" t="s">
        <v>249</v>
      </c>
      <c r="D39" s="788"/>
      <c r="E39" s="237"/>
      <c r="F39" s="238">
        <v>2138</v>
      </c>
      <c r="G39" s="644"/>
      <c r="H39" s="238">
        <v>2797</v>
      </c>
      <c r="I39" s="644"/>
      <c r="J39" s="238">
        <v>2543</v>
      </c>
      <c r="K39" s="644"/>
      <c r="L39" s="238">
        <v>2781</v>
      </c>
      <c r="M39" s="644"/>
      <c r="N39" s="238">
        <v>2891</v>
      </c>
      <c r="O39" s="644"/>
      <c r="P39" s="265">
        <v>3139</v>
      </c>
      <c r="Q39" s="644"/>
      <c r="R39" s="265">
        <v>2858</v>
      </c>
      <c r="S39" s="644"/>
      <c r="T39" s="265">
        <v>3505</v>
      </c>
      <c r="U39" s="644"/>
      <c r="V39" s="265">
        <v>3899</v>
      </c>
      <c r="W39" s="644"/>
      <c r="X39" s="265">
        <v>3622</v>
      </c>
      <c r="Y39" s="644"/>
      <c r="Z39" s="265">
        <v>2457</v>
      </c>
      <c r="AA39" s="644"/>
      <c r="AB39" s="265">
        <v>3480</v>
      </c>
      <c r="AC39" s="644"/>
      <c r="AD39" s="265">
        <v>2984</v>
      </c>
      <c r="AE39" s="5"/>
      <c r="AF39" s="4"/>
    </row>
    <row r="40" spans="1:32" ht="12" customHeight="1">
      <c r="A40" s="4"/>
      <c r="B40" s="851"/>
      <c r="C40" s="156" t="s">
        <v>250</v>
      </c>
      <c r="D40" s="788"/>
      <c r="E40" s="237"/>
      <c r="F40" s="238">
        <v>1714</v>
      </c>
      <c r="G40" s="644"/>
      <c r="H40" s="238">
        <v>2254</v>
      </c>
      <c r="I40" s="644"/>
      <c r="J40" s="238">
        <v>1960</v>
      </c>
      <c r="K40" s="644"/>
      <c r="L40" s="238">
        <v>2617</v>
      </c>
      <c r="M40" s="644"/>
      <c r="N40" s="238">
        <v>2593</v>
      </c>
      <c r="O40" s="644"/>
      <c r="P40" s="265">
        <v>2714</v>
      </c>
      <c r="Q40" s="644"/>
      <c r="R40" s="265">
        <v>2962</v>
      </c>
      <c r="S40" s="644"/>
      <c r="T40" s="265">
        <v>3297</v>
      </c>
      <c r="U40" s="644"/>
      <c r="V40" s="265">
        <v>2934</v>
      </c>
      <c r="W40" s="644"/>
      <c r="X40" s="265">
        <v>2078</v>
      </c>
      <c r="Y40" s="644"/>
      <c r="Z40" s="265">
        <v>1901</v>
      </c>
      <c r="AA40" s="644"/>
      <c r="AB40" s="265">
        <v>2775</v>
      </c>
      <c r="AC40" s="644"/>
      <c r="AD40" s="265">
        <v>2412</v>
      </c>
      <c r="AE40" s="5"/>
      <c r="AF40" s="4"/>
    </row>
    <row r="41" spans="1:32" ht="12" customHeight="1">
      <c r="A41" s="4"/>
      <c r="B41" s="851"/>
      <c r="C41" s="156" t="s">
        <v>68</v>
      </c>
      <c r="D41" s="788"/>
      <c r="E41" s="237"/>
      <c r="F41" s="238">
        <v>656</v>
      </c>
      <c r="G41" s="644"/>
      <c r="H41" s="238">
        <v>768</v>
      </c>
      <c r="I41" s="644"/>
      <c r="J41" s="238">
        <v>871</v>
      </c>
      <c r="K41" s="644"/>
      <c r="L41" s="238">
        <v>1081</v>
      </c>
      <c r="M41" s="644"/>
      <c r="N41" s="238">
        <v>942</v>
      </c>
      <c r="O41" s="644"/>
      <c r="P41" s="265">
        <v>906</v>
      </c>
      <c r="Q41" s="644"/>
      <c r="R41" s="265">
        <v>1146</v>
      </c>
      <c r="S41" s="644"/>
      <c r="T41" s="265">
        <v>996</v>
      </c>
      <c r="U41" s="644"/>
      <c r="V41" s="265">
        <v>933</v>
      </c>
      <c r="W41" s="644"/>
      <c r="X41" s="265">
        <v>818</v>
      </c>
      <c r="Y41" s="644"/>
      <c r="Z41" s="265">
        <v>592</v>
      </c>
      <c r="AA41" s="644"/>
      <c r="AB41" s="265">
        <v>897</v>
      </c>
      <c r="AC41" s="644"/>
      <c r="AD41" s="265">
        <v>931</v>
      </c>
      <c r="AE41" s="5"/>
      <c r="AF41" s="4"/>
    </row>
    <row r="42" spans="1:32" ht="12" customHeight="1">
      <c r="A42" s="4"/>
      <c r="B42" s="851"/>
      <c r="C42" s="156" t="s">
        <v>252</v>
      </c>
      <c r="D42" s="788"/>
      <c r="E42" s="237"/>
      <c r="F42" s="238">
        <v>636</v>
      </c>
      <c r="G42" s="644"/>
      <c r="H42" s="238">
        <v>877</v>
      </c>
      <c r="I42" s="644"/>
      <c r="J42" s="238">
        <v>859</v>
      </c>
      <c r="K42" s="644"/>
      <c r="L42" s="238">
        <v>1210</v>
      </c>
      <c r="M42" s="644"/>
      <c r="N42" s="238">
        <v>1017</v>
      </c>
      <c r="O42" s="644"/>
      <c r="P42" s="265">
        <v>986</v>
      </c>
      <c r="Q42" s="644"/>
      <c r="R42" s="265">
        <v>1114</v>
      </c>
      <c r="S42" s="644"/>
      <c r="T42" s="265">
        <v>992</v>
      </c>
      <c r="U42" s="644"/>
      <c r="V42" s="265">
        <v>878</v>
      </c>
      <c r="W42" s="644"/>
      <c r="X42" s="265">
        <v>1322</v>
      </c>
      <c r="Y42" s="644"/>
      <c r="Z42" s="265">
        <v>700</v>
      </c>
      <c r="AA42" s="644"/>
      <c r="AB42" s="265">
        <v>1019</v>
      </c>
      <c r="AC42" s="644"/>
      <c r="AD42" s="265">
        <v>698</v>
      </c>
      <c r="AE42" s="5"/>
      <c r="AF42" s="4"/>
    </row>
    <row r="43" spans="1:32" ht="12" customHeight="1">
      <c r="A43" s="4"/>
      <c r="B43" s="851"/>
      <c r="C43" s="156" t="s">
        <v>253</v>
      </c>
      <c r="D43" s="788"/>
      <c r="E43" s="237"/>
      <c r="F43" s="238">
        <v>402</v>
      </c>
      <c r="G43" s="644"/>
      <c r="H43" s="238">
        <v>692</v>
      </c>
      <c r="I43" s="644"/>
      <c r="J43" s="238">
        <v>725</v>
      </c>
      <c r="K43" s="644"/>
      <c r="L43" s="238">
        <v>684</v>
      </c>
      <c r="M43" s="644"/>
      <c r="N43" s="238">
        <v>693</v>
      </c>
      <c r="O43" s="644"/>
      <c r="P43" s="265">
        <v>623</v>
      </c>
      <c r="Q43" s="644"/>
      <c r="R43" s="265">
        <v>350</v>
      </c>
      <c r="S43" s="644"/>
      <c r="T43" s="265">
        <v>285</v>
      </c>
      <c r="U43" s="644"/>
      <c r="V43" s="265">
        <v>416</v>
      </c>
      <c r="W43" s="644"/>
      <c r="X43" s="265">
        <v>203</v>
      </c>
      <c r="Y43" s="644"/>
      <c r="Z43" s="265">
        <v>141</v>
      </c>
      <c r="AA43" s="644"/>
      <c r="AB43" s="265">
        <v>234</v>
      </c>
      <c r="AC43" s="644"/>
      <c r="AD43" s="265">
        <v>497</v>
      </c>
      <c r="AE43" s="5"/>
      <c r="AF43" s="4"/>
    </row>
    <row r="44" spans="1:32" ht="12" customHeight="1">
      <c r="A44" s="4"/>
      <c r="B44" s="851"/>
      <c r="C44" s="156" t="s">
        <v>169</v>
      </c>
      <c r="D44" s="788"/>
      <c r="E44" s="237"/>
      <c r="F44" s="238">
        <v>27</v>
      </c>
      <c r="G44" s="644"/>
      <c r="H44" s="238">
        <v>39</v>
      </c>
      <c r="I44" s="644"/>
      <c r="J44" s="238">
        <v>64</v>
      </c>
      <c r="K44" s="644"/>
      <c r="L44" s="238">
        <v>62</v>
      </c>
      <c r="M44" s="644"/>
      <c r="N44" s="238">
        <v>76</v>
      </c>
      <c r="O44" s="644"/>
      <c r="P44" s="265">
        <v>90</v>
      </c>
      <c r="Q44" s="644"/>
      <c r="R44" s="265">
        <v>86</v>
      </c>
      <c r="S44" s="644"/>
      <c r="T44" s="265">
        <v>52</v>
      </c>
      <c r="U44" s="644"/>
      <c r="V44" s="265">
        <v>41</v>
      </c>
      <c r="W44" s="644"/>
      <c r="X44" s="265">
        <v>47</v>
      </c>
      <c r="Y44" s="644"/>
      <c r="Z44" s="265">
        <v>23</v>
      </c>
      <c r="AA44" s="644"/>
      <c r="AB44" s="265">
        <v>46</v>
      </c>
      <c r="AC44" s="644"/>
      <c r="AD44" s="265">
        <v>21</v>
      </c>
      <c r="AE44" s="5"/>
      <c r="AF44" s="4"/>
    </row>
    <row r="45" spans="1:32" ht="12" customHeight="1">
      <c r="A45" s="4"/>
      <c r="B45" s="851"/>
      <c r="C45" s="156" t="s">
        <v>170</v>
      </c>
      <c r="D45" s="788"/>
      <c r="E45" s="237"/>
      <c r="F45" s="238">
        <v>132</v>
      </c>
      <c r="G45" s="644"/>
      <c r="H45" s="238">
        <v>90</v>
      </c>
      <c r="I45" s="644"/>
      <c r="J45" s="238">
        <v>132</v>
      </c>
      <c r="K45" s="644"/>
      <c r="L45" s="238">
        <v>115</v>
      </c>
      <c r="M45" s="644"/>
      <c r="N45" s="238">
        <v>174</v>
      </c>
      <c r="O45" s="644"/>
      <c r="P45" s="265">
        <v>148</v>
      </c>
      <c r="Q45" s="644"/>
      <c r="R45" s="265">
        <v>170</v>
      </c>
      <c r="S45" s="644"/>
      <c r="T45" s="265">
        <v>109</v>
      </c>
      <c r="U45" s="644"/>
      <c r="V45" s="265">
        <v>133</v>
      </c>
      <c r="W45" s="644"/>
      <c r="X45" s="265">
        <v>119</v>
      </c>
      <c r="Y45" s="644"/>
      <c r="Z45" s="265">
        <v>61</v>
      </c>
      <c r="AA45" s="644"/>
      <c r="AB45" s="265">
        <v>131</v>
      </c>
      <c r="AC45" s="644"/>
      <c r="AD45" s="265">
        <v>113</v>
      </c>
      <c r="AE45" s="5"/>
      <c r="AF45" s="4"/>
    </row>
    <row r="46" spans="1:32" ht="4.5" customHeight="1">
      <c r="A46" s="4"/>
      <c r="B46" s="851"/>
      <c r="C46" s="788"/>
      <c r="D46" s="788"/>
      <c r="E46" s="239"/>
      <c r="F46" s="644"/>
      <c r="G46" s="644"/>
      <c r="H46" s="644"/>
      <c r="I46" s="644"/>
      <c r="J46" s="644"/>
      <c r="K46" s="644"/>
      <c r="L46" s="644"/>
      <c r="M46" s="644"/>
      <c r="N46" s="644"/>
      <c r="O46" s="644"/>
      <c r="P46" s="892"/>
      <c r="Q46" s="644"/>
      <c r="R46" s="892"/>
      <c r="S46" s="644"/>
      <c r="T46" s="892"/>
      <c r="U46" s="644"/>
      <c r="V46" s="892"/>
      <c r="W46" s="644"/>
      <c r="X46" s="892"/>
      <c r="Y46" s="644"/>
      <c r="Z46" s="892"/>
      <c r="AA46" s="644"/>
      <c r="AB46" s="892"/>
      <c r="AC46" s="644"/>
      <c r="AD46" s="892"/>
      <c r="AE46" s="5"/>
      <c r="AF46" s="4"/>
    </row>
    <row r="47" spans="1:32" ht="12" customHeight="1">
      <c r="A47" s="4"/>
      <c r="B47" s="851"/>
      <c r="C47" s="790" t="s">
        <v>289</v>
      </c>
      <c r="D47" s="18"/>
      <c r="E47" s="237"/>
      <c r="F47" s="238">
        <v>331</v>
      </c>
      <c r="G47" s="644"/>
      <c r="H47" s="238">
        <v>334</v>
      </c>
      <c r="I47" s="644"/>
      <c r="J47" s="238">
        <v>401</v>
      </c>
      <c r="K47" s="644"/>
      <c r="L47" s="238">
        <v>597</v>
      </c>
      <c r="M47" s="644"/>
      <c r="N47" s="238">
        <v>324</v>
      </c>
      <c r="O47" s="644"/>
      <c r="P47" s="265">
        <v>395</v>
      </c>
      <c r="Q47" s="644"/>
      <c r="R47" s="265">
        <v>527</v>
      </c>
      <c r="S47" s="644"/>
      <c r="T47" s="265">
        <v>392</v>
      </c>
      <c r="U47" s="644"/>
      <c r="V47" s="265">
        <v>894</v>
      </c>
      <c r="W47" s="644"/>
      <c r="X47" s="265">
        <v>948</v>
      </c>
      <c r="Y47" s="644"/>
      <c r="Z47" s="265">
        <v>402</v>
      </c>
      <c r="AA47" s="644"/>
      <c r="AB47" s="265">
        <v>579</v>
      </c>
      <c r="AC47" s="644"/>
      <c r="AD47" s="265">
        <v>345</v>
      </c>
      <c r="AE47" s="5"/>
      <c r="AF47" s="4"/>
    </row>
    <row r="48" spans="1:32" ht="12" customHeight="1">
      <c r="A48" s="4"/>
      <c r="B48" s="851"/>
      <c r="C48" s="790" t="s">
        <v>290</v>
      </c>
      <c r="D48" s="18"/>
      <c r="E48" s="237"/>
      <c r="F48" s="238">
        <v>1790</v>
      </c>
      <c r="G48" s="644"/>
      <c r="H48" s="238">
        <v>2267</v>
      </c>
      <c r="I48" s="644"/>
      <c r="J48" s="238">
        <v>1698</v>
      </c>
      <c r="K48" s="644"/>
      <c r="L48" s="238">
        <v>2245</v>
      </c>
      <c r="M48" s="644"/>
      <c r="N48" s="238">
        <v>2349</v>
      </c>
      <c r="O48" s="644"/>
      <c r="P48" s="265">
        <v>2282</v>
      </c>
      <c r="Q48" s="644"/>
      <c r="R48" s="265">
        <v>1849</v>
      </c>
      <c r="S48" s="644"/>
      <c r="T48" s="265">
        <v>2444</v>
      </c>
      <c r="U48" s="644"/>
      <c r="V48" s="265">
        <v>2593</v>
      </c>
      <c r="W48" s="644"/>
      <c r="X48" s="265">
        <v>2409</v>
      </c>
      <c r="Y48" s="644"/>
      <c r="Z48" s="265">
        <v>1488</v>
      </c>
      <c r="AA48" s="644"/>
      <c r="AB48" s="265">
        <v>2275</v>
      </c>
      <c r="AC48" s="644"/>
      <c r="AD48" s="265">
        <v>2500</v>
      </c>
      <c r="AE48" s="5"/>
      <c r="AF48" s="4"/>
    </row>
    <row r="49" spans="1:32" ht="12" customHeight="1">
      <c r="A49" s="4"/>
      <c r="B49" s="851"/>
      <c r="C49" s="790" t="s">
        <v>221</v>
      </c>
      <c r="D49" s="18"/>
      <c r="E49" s="237"/>
      <c r="F49" s="238">
        <v>3582</v>
      </c>
      <c r="G49" s="644"/>
      <c r="H49" s="238">
        <v>4916</v>
      </c>
      <c r="I49" s="644"/>
      <c r="J49" s="238">
        <v>5055</v>
      </c>
      <c r="K49" s="644"/>
      <c r="L49" s="238">
        <v>5708</v>
      </c>
      <c r="M49" s="644"/>
      <c r="N49" s="238">
        <v>5711</v>
      </c>
      <c r="O49" s="644"/>
      <c r="P49" s="265">
        <v>5929</v>
      </c>
      <c r="Q49" s="644"/>
      <c r="R49" s="265">
        <v>6309</v>
      </c>
      <c r="S49" s="644"/>
      <c r="T49" s="265">
        <v>6400</v>
      </c>
      <c r="U49" s="644"/>
      <c r="V49" s="265">
        <v>5728</v>
      </c>
      <c r="W49" s="644"/>
      <c r="X49" s="265">
        <v>4833</v>
      </c>
      <c r="Y49" s="644"/>
      <c r="Z49" s="265">
        <v>3985</v>
      </c>
      <c r="AA49" s="644"/>
      <c r="AB49" s="265">
        <v>5728</v>
      </c>
      <c r="AC49" s="644"/>
      <c r="AD49" s="265">
        <v>4811</v>
      </c>
      <c r="AE49" s="5"/>
      <c r="AF49" s="4"/>
    </row>
    <row r="50" spans="1:32" ht="11.25" customHeight="1">
      <c r="A50" s="4"/>
      <c r="B50" s="851"/>
      <c r="C50" s="790" t="s">
        <v>291</v>
      </c>
      <c r="D50" s="18"/>
      <c r="E50" s="237"/>
      <c r="F50" s="238">
        <v>2</v>
      </c>
      <c r="G50" s="644"/>
      <c r="H50" s="238" t="s">
        <v>9</v>
      </c>
      <c r="I50" s="644"/>
      <c r="J50" s="265" t="s">
        <v>9</v>
      </c>
      <c r="K50" s="644"/>
      <c r="L50" s="265" t="s">
        <v>9</v>
      </c>
      <c r="M50" s="644"/>
      <c r="N50" s="265">
        <v>2</v>
      </c>
      <c r="O50" s="644"/>
      <c r="P50" s="265" t="s">
        <v>9</v>
      </c>
      <c r="Q50" s="644"/>
      <c r="R50" s="265">
        <v>1</v>
      </c>
      <c r="S50" s="644"/>
      <c r="T50" s="265" t="s">
        <v>9</v>
      </c>
      <c r="U50" s="644"/>
      <c r="V50" s="265">
        <v>19</v>
      </c>
      <c r="W50" s="644"/>
      <c r="X50" s="265">
        <v>19</v>
      </c>
      <c r="Y50" s="644"/>
      <c r="Z50" s="265" t="s">
        <v>9</v>
      </c>
      <c r="AA50" s="644"/>
      <c r="AB50" s="265" t="s">
        <v>9</v>
      </c>
      <c r="AC50" s="644"/>
      <c r="AD50" s="265" t="s">
        <v>9</v>
      </c>
      <c r="AE50" s="5"/>
      <c r="AF50" s="4"/>
    </row>
    <row r="51" spans="1:32" ht="3.75" customHeight="1">
      <c r="A51" s="4"/>
      <c r="B51" s="851"/>
      <c r="C51" s="788"/>
      <c r="D51" s="788"/>
      <c r="E51" s="239"/>
      <c r="F51" s="238"/>
      <c r="G51" s="644"/>
      <c r="H51" s="238"/>
      <c r="I51" s="644"/>
      <c r="J51" s="238"/>
      <c r="K51" s="644"/>
      <c r="L51" s="238"/>
      <c r="M51" s="644"/>
      <c r="N51" s="238"/>
      <c r="O51" s="644"/>
      <c r="P51" s="265"/>
      <c r="Q51" s="644"/>
      <c r="R51" s="265"/>
      <c r="S51" s="644"/>
      <c r="T51" s="265"/>
      <c r="U51" s="644"/>
      <c r="V51" s="265"/>
      <c r="W51" s="644"/>
      <c r="X51" s="265"/>
      <c r="Y51" s="644"/>
      <c r="Z51" s="265"/>
      <c r="AA51" s="644"/>
      <c r="AB51" s="265"/>
      <c r="AC51" s="644"/>
      <c r="AD51" s="265"/>
      <c r="AE51" s="5"/>
      <c r="AF51" s="4"/>
    </row>
    <row r="52" spans="1:32" ht="12" customHeight="1">
      <c r="A52" s="4"/>
      <c r="B52" s="851"/>
      <c r="C52" s="864" t="s">
        <v>643</v>
      </c>
      <c r="D52" s="788"/>
      <c r="E52" s="355"/>
      <c r="F52" s="238"/>
      <c r="G52" s="644"/>
      <c r="H52" s="238"/>
      <c r="I52" s="644"/>
      <c r="J52" s="238"/>
      <c r="K52" s="644"/>
      <c r="L52" s="238"/>
      <c r="M52" s="644"/>
      <c r="N52" s="238"/>
      <c r="O52" s="644"/>
      <c r="P52" s="265"/>
      <c r="Q52" s="644"/>
      <c r="R52" s="265"/>
      <c r="S52" s="644"/>
      <c r="T52" s="265"/>
      <c r="U52" s="644"/>
      <c r="V52" s="265"/>
      <c r="W52" s="644"/>
      <c r="X52" s="265"/>
      <c r="Y52" s="644"/>
      <c r="Z52" s="265"/>
      <c r="AA52" s="644"/>
      <c r="AB52" s="265"/>
      <c r="AC52" s="644"/>
      <c r="AD52" s="265"/>
      <c r="AE52" s="5"/>
      <c r="AF52" s="4"/>
    </row>
    <row r="53" spans="1:32" ht="12" customHeight="1">
      <c r="A53" s="4"/>
      <c r="B53" s="851"/>
      <c r="C53" s="800" t="s">
        <v>279</v>
      </c>
      <c r="D53" s="18"/>
      <c r="E53" s="237"/>
      <c r="F53" s="238">
        <v>975</v>
      </c>
      <c r="G53" s="241"/>
      <c r="H53" s="238">
        <v>1338</v>
      </c>
      <c r="I53" s="241"/>
      <c r="J53" s="238">
        <v>1418</v>
      </c>
      <c r="K53" s="241"/>
      <c r="L53" s="238">
        <v>1799</v>
      </c>
      <c r="M53" s="241"/>
      <c r="N53" s="238">
        <v>1594</v>
      </c>
      <c r="O53" s="241"/>
      <c r="P53" s="265">
        <v>1568</v>
      </c>
      <c r="Q53" s="241"/>
      <c r="R53" s="265">
        <v>1380</v>
      </c>
      <c r="S53" s="241"/>
      <c r="T53" s="265">
        <v>2359</v>
      </c>
      <c r="U53" s="241"/>
      <c r="V53" s="265">
        <v>1423</v>
      </c>
      <c r="W53" s="241"/>
      <c r="X53" s="265">
        <v>1031</v>
      </c>
      <c r="Y53" s="241"/>
      <c r="Z53" s="265">
        <v>952</v>
      </c>
      <c r="AA53" s="241"/>
      <c r="AB53" s="265">
        <v>1398</v>
      </c>
      <c r="AC53" s="241"/>
      <c r="AD53" s="265">
        <v>1128</v>
      </c>
      <c r="AE53" s="5"/>
      <c r="AF53" s="4"/>
    </row>
    <row r="54" spans="1:32" ht="12" customHeight="1">
      <c r="A54" s="4"/>
      <c r="B54" s="851"/>
      <c r="C54" s="800" t="s">
        <v>283</v>
      </c>
      <c r="D54" s="18"/>
      <c r="E54" s="237"/>
      <c r="F54" s="238">
        <v>520</v>
      </c>
      <c r="G54" s="241"/>
      <c r="H54" s="238">
        <v>660</v>
      </c>
      <c r="I54" s="241"/>
      <c r="J54" s="238">
        <v>622</v>
      </c>
      <c r="K54" s="241"/>
      <c r="L54" s="238">
        <v>725</v>
      </c>
      <c r="M54" s="241"/>
      <c r="N54" s="238">
        <v>1019</v>
      </c>
      <c r="O54" s="241"/>
      <c r="P54" s="265">
        <v>856</v>
      </c>
      <c r="Q54" s="241"/>
      <c r="R54" s="265">
        <v>1411</v>
      </c>
      <c r="S54" s="241"/>
      <c r="T54" s="265">
        <v>923</v>
      </c>
      <c r="U54" s="241"/>
      <c r="V54" s="265">
        <v>909</v>
      </c>
      <c r="W54" s="241"/>
      <c r="X54" s="265">
        <v>796</v>
      </c>
      <c r="Y54" s="241"/>
      <c r="Z54" s="265">
        <v>710</v>
      </c>
      <c r="AA54" s="241"/>
      <c r="AB54" s="265">
        <v>965</v>
      </c>
      <c r="AC54" s="241"/>
      <c r="AD54" s="265">
        <v>876</v>
      </c>
      <c r="AE54" s="5"/>
      <c r="AF54" s="4"/>
    </row>
    <row r="55" spans="1:32" ht="12" customHeight="1">
      <c r="A55" s="4"/>
      <c r="B55" s="851"/>
      <c r="C55" s="800" t="s">
        <v>293</v>
      </c>
      <c r="D55" s="18"/>
      <c r="E55" s="237"/>
      <c r="F55" s="238">
        <v>576</v>
      </c>
      <c r="G55" s="241"/>
      <c r="H55" s="238">
        <v>819</v>
      </c>
      <c r="I55" s="241"/>
      <c r="J55" s="238">
        <v>605</v>
      </c>
      <c r="K55" s="241"/>
      <c r="L55" s="238">
        <v>855</v>
      </c>
      <c r="M55" s="241"/>
      <c r="N55" s="238">
        <v>774</v>
      </c>
      <c r="O55" s="241"/>
      <c r="P55" s="265">
        <v>772</v>
      </c>
      <c r="Q55" s="241"/>
      <c r="R55" s="265">
        <v>609</v>
      </c>
      <c r="S55" s="241"/>
      <c r="T55" s="265">
        <v>1013</v>
      </c>
      <c r="U55" s="241"/>
      <c r="V55" s="265">
        <v>831</v>
      </c>
      <c r="W55" s="241"/>
      <c r="X55" s="265">
        <v>872</v>
      </c>
      <c r="Y55" s="241"/>
      <c r="Z55" s="265">
        <v>618</v>
      </c>
      <c r="AA55" s="241"/>
      <c r="AB55" s="265">
        <v>1076</v>
      </c>
      <c r="AC55" s="241"/>
      <c r="AD55" s="265">
        <v>740</v>
      </c>
      <c r="AE55" s="5"/>
      <c r="AF55" s="4"/>
    </row>
    <row r="56" spans="1:32" ht="12" customHeight="1">
      <c r="A56" s="4"/>
      <c r="B56" s="851"/>
      <c r="C56" s="800" t="s">
        <v>281</v>
      </c>
      <c r="D56" s="18"/>
      <c r="E56" s="237"/>
      <c r="F56" s="238">
        <v>574</v>
      </c>
      <c r="G56" s="241"/>
      <c r="H56" s="238">
        <v>647</v>
      </c>
      <c r="I56" s="241"/>
      <c r="J56" s="238">
        <v>788</v>
      </c>
      <c r="K56" s="241"/>
      <c r="L56" s="238">
        <v>815</v>
      </c>
      <c r="M56" s="241"/>
      <c r="N56" s="238">
        <v>830</v>
      </c>
      <c r="O56" s="241"/>
      <c r="P56" s="265">
        <v>815</v>
      </c>
      <c r="Q56" s="241"/>
      <c r="R56" s="265">
        <v>789</v>
      </c>
      <c r="S56" s="241"/>
      <c r="T56" s="265">
        <v>612</v>
      </c>
      <c r="U56" s="241"/>
      <c r="V56" s="265">
        <v>580</v>
      </c>
      <c r="W56" s="241"/>
      <c r="X56" s="265">
        <v>446</v>
      </c>
      <c r="Y56" s="241"/>
      <c r="Z56" s="265">
        <v>382</v>
      </c>
      <c r="AA56" s="241"/>
      <c r="AB56" s="265">
        <v>451</v>
      </c>
      <c r="AC56" s="241"/>
      <c r="AD56" s="265">
        <v>616</v>
      </c>
      <c r="AE56" s="5"/>
      <c r="AF56" s="4"/>
    </row>
    <row r="57" spans="1:32" ht="12" customHeight="1">
      <c r="A57" s="4"/>
      <c r="B57" s="851"/>
      <c r="C57" s="800" t="s">
        <v>282</v>
      </c>
      <c r="D57" s="18"/>
      <c r="E57" s="237"/>
      <c r="F57" s="238">
        <v>284</v>
      </c>
      <c r="G57" s="241"/>
      <c r="H57" s="238">
        <v>444</v>
      </c>
      <c r="I57" s="241"/>
      <c r="J57" s="238">
        <v>483</v>
      </c>
      <c r="K57" s="241"/>
      <c r="L57" s="238">
        <v>439</v>
      </c>
      <c r="M57" s="241"/>
      <c r="N57" s="238">
        <v>392</v>
      </c>
      <c r="O57" s="241"/>
      <c r="P57" s="265">
        <v>389</v>
      </c>
      <c r="Q57" s="241"/>
      <c r="R57" s="265">
        <v>342</v>
      </c>
      <c r="S57" s="241"/>
      <c r="T57" s="265">
        <v>400</v>
      </c>
      <c r="U57" s="241"/>
      <c r="V57" s="265">
        <v>486</v>
      </c>
      <c r="W57" s="241"/>
      <c r="X57" s="265">
        <v>407</v>
      </c>
      <c r="Y57" s="241"/>
      <c r="Z57" s="265">
        <v>368</v>
      </c>
      <c r="AA57" s="241"/>
      <c r="AB57" s="265">
        <v>429</v>
      </c>
      <c r="AC57" s="241"/>
      <c r="AD57" s="265">
        <v>498</v>
      </c>
      <c r="AE57" s="5"/>
      <c r="AF57" s="4"/>
    </row>
    <row r="58" spans="1:32" ht="13.5" hidden="1" customHeight="1">
      <c r="A58" s="4"/>
      <c r="B58" s="851"/>
      <c r="C58" s="800" t="s">
        <v>295</v>
      </c>
      <c r="D58" s="18"/>
      <c r="E58" s="237"/>
      <c r="F58" s="238">
        <v>324</v>
      </c>
      <c r="G58" s="241"/>
      <c r="H58" s="238">
        <v>373</v>
      </c>
      <c r="I58" s="241"/>
      <c r="J58" s="238">
        <v>330</v>
      </c>
      <c r="K58" s="241"/>
      <c r="L58" s="238">
        <v>334</v>
      </c>
      <c r="M58" s="241"/>
      <c r="N58" s="238">
        <v>373</v>
      </c>
      <c r="O58" s="241"/>
      <c r="P58" s="265">
        <v>496</v>
      </c>
      <c r="Q58" s="241"/>
      <c r="R58" s="265">
        <v>372</v>
      </c>
      <c r="S58" s="241"/>
      <c r="T58" s="265">
        <v>426</v>
      </c>
      <c r="U58" s="241"/>
      <c r="V58" s="265">
        <v>417</v>
      </c>
      <c r="W58" s="241"/>
      <c r="X58" s="265">
        <v>493</v>
      </c>
      <c r="Y58" s="241"/>
      <c r="Z58" s="265">
        <v>254</v>
      </c>
      <c r="AA58" s="241"/>
      <c r="AB58" s="265">
        <v>405</v>
      </c>
      <c r="AC58" s="241"/>
      <c r="AD58" s="265">
        <v>348</v>
      </c>
      <c r="AE58" s="5"/>
      <c r="AF58" s="4"/>
    </row>
    <row r="59" spans="1:32" ht="12" hidden="1" customHeight="1">
      <c r="A59" s="4"/>
      <c r="B59" s="851"/>
      <c r="C59" s="800" t="s">
        <v>294</v>
      </c>
      <c r="D59" s="18"/>
      <c r="E59" s="237"/>
      <c r="F59" s="238">
        <v>330</v>
      </c>
      <c r="G59" s="241"/>
      <c r="H59" s="238">
        <v>580</v>
      </c>
      <c r="I59" s="241"/>
      <c r="J59" s="238">
        <v>428</v>
      </c>
      <c r="K59" s="241"/>
      <c r="L59" s="238">
        <v>588</v>
      </c>
      <c r="M59" s="241"/>
      <c r="N59" s="238">
        <v>378</v>
      </c>
      <c r="O59" s="241"/>
      <c r="P59" s="265">
        <v>391</v>
      </c>
      <c r="Q59" s="241"/>
      <c r="R59" s="265">
        <v>522</v>
      </c>
      <c r="S59" s="241"/>
      <c r="T59" s="265">
        <v>491</v>
      </c>
      <c r="U59" s="241"/>
      <c r="V59" s="265">
        <v>674</v>
      </c>
      <c r="W59" s="241"/>
      <c r="X59" s="265">
        <v>840</v>
      </c>
      <c r="Y59" s="241"/>
      <c r="Z59" s="265">
        <v>461</v>
      </c>
      <c r="AA59" s="241"/>
      <c r="AB59" s="265">
        <v>480</v>
      </c>
      <c r="AC59" s="241"/>
      <c r="AD59" s="265">
        <v>310</v>
      </c>
      <c r="AE59" s="5"/>
      <c r="AF59" s="4"/>
    </row>
    <row r="60" spans="1:32" ht="12" hidden="1" customHeight="1">
      <c r="A60" s="4"/>
      <c r="B60" s="851"/>
      <c r="C60" s="800" t="s">
        <v>284</v>
      </c>
      <c r="D60" s="18"/>
      <c r="E60" s="237"/>
      <c r="F60" s="238">
        <v>254</v>
      </c>
      <c r="G60" s="241"/>
      <c r="H60" s="238">
        <v>375</v>
      </c>
      <c r="I60" s="241"/>
      <c r="J60" s="238">
        <v>333</v>
      </c>
      <c r="K60" s="241"/>
      <c r="L60" s="238">
        <v>401</v>
      </c>
      <c r="M60" s="241"/>
      <c r="N60" s="238">
        <v>520</v>
      </c>
      <c r="O60" s="241"/>
      <c r="P60" s="265">
        <v>453</v>
      </c>
      <c r="Q60" s="241"/>
      <c r="R60" s="265">
        <v>511</v>
      </c>
      <c r="S60" s="241"/>
      <c r="T60" s="265">
        <v>307</v>
      </c>
      <c r="U60" s="241"/>
      <c r="V60" s="265">
        <v>437</v>
      </c>
      <c r="W60" s="241"/>
      <c r="X60" s="265">
        <v>481</v>
      </c>
      <c r="Y60" s="241"/>
      <c r="Z60" s="265">
        <v>186</v>
      </c>
      <c r="AA60" s="241"/>
      <c r="AB60" s="265">
        <v>284</v>
      </c>
      <c r="AC60" s="241"/>
      <c r="AD60" s="265">
        <v>241</v>
      </c>
      <c r="AE60" s="5"/>
      <c r="AF60" s="4"/>
    </row>
    <row r="61" spans="1:32" ht="4.5" customHeight="1">
      <c r="A61" s="4"/>
      <c r="B61" s="851"/>
      <c r="C61" s="242"/>
      <c r="D61" s="18"/>
      <c r="E61" s="237"/>
      <c r="F61" s="238"/>
      <c r="G61" s="644"/>
      <c r="H61" s="238"/>
      <c r="I61" s="644"/>
      <c r="J61" s="238"/>
      <c r="K61" s="644"/>
      <c r="L61" s="238"/>
      <c r="M61" s="644"/>
      <c r="N61" s="238"/>
      <c r="O61" s="644"/>
      <c r="P61" s="265"/>
      <c r="Q61" s="644"/>
      <c r="R61" s="265"/>
      <c r="S61" s="644"/>
      <c r="T61" s="265"/>
      <c r="U61" s="644"/>
      <c r="V61" s="265"/>
      <c r="W61" s="644"/>
      <c r="X61" s="265"/>
      <c r="Y61" s="644"/>
      <c r="Z61" s="265"/>
      <c r="AA61" s="644"/>
      <c r="AB61" s="265"/>
      <c r="AC61" s="644"/>
      <c r="AD61" s="265"/>
      <c r="AE61" s="5"/>
      <c r="AF61" s="4"/>
    </row>
    <row r="62" spans="1:32" ht="12" customHeight="1">
      <c r="A62" s="4"/>
      <c r="B62" s="851"/>
      <c r="C62" s="1471" t="s">
        <v>296</v>
      </c>
      <c r="D62" s="1471"/>
      <c r="E62" s="243"/>
      <c r="F62" s="897">
        <v>8.6999999999999993</v>
      </c>
      <c r="G62" s="897"/>
      <c r="H62" s="897">
        <v>14.2</v>
      </c>
      <c r="I62" s="897"/>
      <c r="J62" s="897">
        <v>12.6</v>
      </c>
      <c r="K62" s="897"/>
      <c r="L62" s="897">
        <v>15.2</v>
      </c>
      <c r="M62" s="897"/>
      <c r="N62" s="897">
        <v>14.9</v>
      </c>
      <c r="O62" s="897"/>
      <c r="P62" s="898">
        <f>+P38/P9*100</f>
        <v>13.8</v>
      </c>
      <c r="Q62" s="897"/>
      <c r="R62" s="898">
        <f>+R38/R9*100</f>
        <v>14.4</v>
      </c>
      <c r="S62" s="897"/>
      <c r="T62" s="898">
        <f>+T38/T9*100</f>
        <v>12.3</v>
      </c>
      <c r="U62" s="897"/>
      <c r="V62" s="898">
        <f>+V38/V9*100</f>
        <v>12.2</v>
      </c>
      <c r="W62" s="897"/>
      <c r="X62" s="898">
        <f>+X38/X9*100</f>
        <v>11.7</v>
      </c>
      <c r="Y62" s="897"/>
      <c r="Z62" s="898">
        <f>+Z38/Z9*100</f>
        <v>10.8</v>
      </c>
      <c r="AA62" s="897"/>
      <c r="AB62" s="898">
        <f>+AB38/AB9*100</f>
        <v>11.5</v>
      </c>
      <c r="AC62" s="897"/>
      <c r="AD62" s="898">
        <f>+AD38/AD9*100</f>
        <v>13.4</v>
      </c>
      <c r="AE62" s="5"/>
      <c r="AF62" s="4"/>
    </row>
    <row r="63" spans="1:32" ht="11.25" customHeight="1" thickBot="1">
      <c r="A63" s="4"/>
      <c r="B63" s="851"/>
      <c r="C63" s="369"/>
      <c r="D63" s="5"/>
      <c r="E63" s="5"/>
      <c r="F63" s="668"/>
      <c r="G63" s="644"/>
      <c r="H63" s="668"/>
      <c r="I63" s="644"/>
      <c r="J63" s="668"/>
      <c r="K63" s="644"/>
      <c r="L63" s="668"/>
      <c r="M63" s="644"/>
      <c r="N63" s="668"/>
      <c r="O63" s="644"/>
      <c r="P63" s="668"/>
      <c r="Q63" s="644"/>
      <c r="R63" s="668"/>
      <c r="S63" s="644"/>
      <c r="T63" s="668"/>
      <c r="U63" s="644"/>
      <c r="V63" s="668"/>
      <c r="W63" s="644"/>
      <c r="X63" s="668"/>
      <c r="Y63" s="644"/>
      <c r="Z63" s="668"/>
      <c r="AA63" s="644"/>
      <c r="AB63" s="668"/>
      <c r="AC63" s="644"/>
      <c r="AD63" s="668"/>
      <c r="AE63" s="5"/>
      <c r="AF63" s="4"/>
    </row>
    <row r="64" spans="1:32" s="12" customFormat="1" ht="13.5" customHeight="1" thickBot="1">
      <c r="A64" s="11"/>
      <c r="B64" s="850"/>
      <c r="C64" s="1515" t="s">
        <v>297</v>
      </c>
      <c r="D64" s="1516"/>
      <c r="E64" s="1516"/>
      <c r="F64" s="1516"/>
      <c r="G64" s="1516"/>
      <c r="H64" s="1516"/>
      <c r="I64" s="1516"/>
      <c r="J64" s="1516"/>
      <c r="K64" s="1516"/>
      <c r="L64" s="1516"/>
      <c r="M64" s="1516"/>
      <c r="N64" s="1516"/>
      <c r="O64" s="1516"/>
      <c r="P64" s="1516"/>
      <c r="Q64" s="1516"/>
      <c r="R64" s="1516"/>
      <c r="S64" s="1516"/>
      <c r="T64" s="1516"/>
      <c r="U64" s="1516"/>
      <c r="V64" s="1516"/>
      <c r="W64" s="1516"/>
      <c r="X64" s="1516"/>
      <c r="Y64" s="1516"/>
      <c r="Z64" s="1516"/>
      <c r="AA64" s="1516"/>
      <c r="AB64" s="1516"/>
      <c r="AC64" s="1516"/>
      <c r="AD64" s="1517"/>
      <c r="AE64" s="5"/>
      <c r="AF64" s="11"/>
    </row>
    <row r="65" spans="1:32" ht="9.75" customHeight="1">
      <c r="A65" s="4"/>
      <c r="B65" s="851"/>
      <c r="C65" s="901" t="s">
        <v>87</v>
      </c>
      <c r="D65" s="370"/>
      <c r="E65" s="810"/>
      <c r="F65" s="644"/>
      <c r="G65" s="644"/>
      <c r="H65" s="644"/>
      <c r="I65" s="644"/>
      <c r="J65" s="644"/>
      <c r="K65" s="644"/>
      <c r="L65" s="644"/>
      <c r="M65" s="644"/>
      <c r="N65" s="644"/>
      <c r="O65" s="644"/>
      <c r="P65" s="644"/>
      <c r="Q65" s="644"/>
      <c r="R65" s="644"/>
      <c r="S65" s="644"/>
      <c r="T65" s="644"/>
      <c r="U65" s="644"/>
      <c r="V65" s="644"/>
      <c r="W65" s="644"/>
      <c r="X65" s="644"/>
      <c r="Y65" s="644"/>
      <c r="Z65" s="644"/>
      <c r="AA65" s="644"/>
      <c r="AB65" s="644"/>
      <c r="AC65" s="644"/>
      <c r="AD65" s="644"/>
      <c r="AE65" s="5"/>
      <c r="AF65" s="4"/>
    </row>
    <row r="66" spans="1:32" ht="12" customHeight="1">
      <c r="A66" s="4"/>
      <c r="B66" s="851"/>
      <c r="C66" s="1471" t="s">
        <v>77</v>
      </c>
      <c r="D66" s="1471"/>
      <c r="E66" s="893">
        <f>SUM(E72:E78)</f>
        <v>0</v>
      </c>
      <c r="F66" s="894">
        <v>3459</v>
      </c>
      <c r="G66" s="900"/>
      <c r="H66" s="894">
        <v>4086</v>
      </c>
      <c r="I66" s="900"/>
      <c r="J66" s="894">
        <v>4864</v>
      </c>
      <c r="K66" s="900"/>
      <c r="L66" s="894">
        <v>5679</v>
      </c>
      <c r="M66" s="900"/>
      <c r="N66" s="894">
        <v>5554</v>
      </c>
      <c r="O66" s="900"/>
      <c r="P66" s="895">
        <v>5422</v>
      </c>
      <c r="Q66" s="900"/>
      <c r="R66" s="895">
        <v>5527</v>
      </c>
      <c r="S66" s="900"/>
      <c r="T66" s="895">
        <v>6201</v>
      </c>
      <c r="U66" s="900"/>
      <c r="V66" s="895">
        <v>5503</v>
      </c>
      <c r="W66" s="900"/>
      <c r="X66" s="895">
        <v>4957</v>
      </c>
      <c r="Y66" s="900"/>
      <c r="Z66" s="895">
        <v>3327</v>
      </c>
      <c r="AA66" s="900"/>
      <c r="AB66" s="895">
        <v>5164</v>
      </c>
      <c r="AC66" s="900"/>
      <c r="AD66" s="895">
        <v>4761</v>
      </c>
      <c r="AE66" s="5"/>
      <c r="AF66" s="4"/>
    </row>
    <row r="67" spans="1:32" ht="11.25" customHeight="1">
      <c r="A67" s="4"/>
      <c r="B67" s="851"/>
      <c r="C67" s="1352" t="s">
        <v>289</v>
      </c>
      <c r="D67" s="858"/>
      <c r="E67" s="237"/>
      <c r="F67" s="240">
        <v>163</v>
      </c>
      <c r="G67" s="644"/>
      <c r="H67" s="240">
        <v>197</v>
      </c>
      <c r="I67" s="644"/>
      <c r="J67" s="240">
        <v>399</v>
      </c>
      <c r="K67" s="644"/>
      <c r="L67" s="240">
        <v>411</v>
      </c>
      <c r="M67" s="644"/>
      <c r="N67" s="240">
        <v>394</v>
      </c>
      <c r="O67" s="644"/>
      <c r="P67" s="330">
        <v>194</v>
      </c>
      <c r="Q67" s="644"/>
      <c r="R67" s="330">
        <v>389</v>
      </c>
      <c r="S67" s="644"/>
      <c r="T67" s="330">
        <v>339</v>
      </c>
      <c r="U67" s="644"/>
      <c r="V67" s="265">
        <v>288</v>
      </c>
      <c r="W67" s="644"/>
      <c r="X67" s="265">
        <v>460</v>
      </c>
      <c r="Y67" s="644"/>
      <c r="Z67" s="265">
        <v>138</v>
      </c>
      <c r="AA67" s="644"/>
      <c r="AB67" s="265">
        <v>222</v>
      </c>
      <c r="AC67" s="644"/>
      <c r="AD67" s="265">
        <v>196</v>
      </c>
      <c r="AE67" s="5"/>
      <c r="AF67" s="4"/>
    </row>
    <row r="68" spans="1:32" ht="11.25" customHeight="1">
      <c r="A68" s="4"/>
      <c r="B68" s="851"/>
      <c r="C68" s="790" t="s">
        <v>290</v>
      </c>
      <c r="D68" s="18"/>
      <c r="E68" s="237"/>
      <c r="F68" s="240">
        <v>1122</v>
      </c>
      <c r="G68" s="644"/>
      <c r="H68" s="240">
        <v>1245</v>
      </c>
      <c r="I68" s="644"/>
      <c r="J68" s="240">
        <v>1137</v>
      </c>
      <c r="K68" s="644"/>
      <c r="L68" s="240">
        <v>1400</v>
      </c>
      <c r="M68" s="644"/>
      <c r="N68" s="240">
        <v>1337</v>
      </c>
      <c r="O68" s="644"/>
      <c r="P68" s="330">
        <v>1403</v>
      </c>
      <c r="Q68" s="644"/>
      <c r="R68" s="330">
        <v>1170</v>
      </c>
      <c r="S68" s="644"/>
      <c r="T68" s="330">
        <v>1377</v>
      </c>
      <c r="U68" s="644"/>
      <c r="V68" s="265">
        <v>1554</v>
      </c>
      <c r="W68" s="644"/>
      <c r="X68" s="265">
        <v>1464</v>
      </c>
      <c r="Y68" s="644"/>
      <c r="Z68" s="265">
        <v>904</v>
      </c>
      <c r="AA68" s="644"/>
      <c r="AB68" s="265">
        <v>1254</v>
      </c>
      <c r="AC68" s="644"/>
      <c r="AD68" s="265">
        <v>1548</v>
      </c>
      <c r="AE68" s="5"/>
      <c r="AF68" s="4"/>
    </row>
    <row r="69" spans="1:32" ht="11.25" customHeight="1">
      <c r="A69" s="4"/>
      <c r="B69" s="851"/>
      <c r="C69" s="790" t="s">
        <v>221</v>
      </c>
      <c r="D69" s="18"/>
      <c r="E69" s="237"/>
      <c r="F69" s="240">
        <v>2173</v>
      </c>
      <c r="G69" s="644"/>
      <c r="H69" s="240">
        <v>2642</v>
      </c>
      <c r="I69" s="644"/>
      <c r="J69" s="240">
        <v>3328</v>
      </c>
      <c r="K69" s="644"/>
      <c r="L69" s="240">
        <v>3868</v>
      </c>
      <c r="M69" s="644"/>
      <c r="N69" s="240">
        <v>3823</v>
      </c>
      <c r="O69" s="644"/>
      <c r="P69" s="330">
        <v>3823</v>
      </c>
      <c r="Q69" s="644"/>
      <c r="R69" s="330">
        <v>3968</v>
      </c>
      <c r="S69" s="644"/>
      <c r="T69" s="330">
        <v>4485</v>
      </c>
      <c r="U69" s="644"/>
      <c r="V69" s="265">
        <v>3643</v>
      </c>
      <c r="W69" s="644"/>
      <c r="X69" s="265">
        <v>3018</v>
      </c>
      <c r="Y69" s="644"/>
      <c r="Z69" s="265">
        <v>2285</v>
      </c>
      <c r="AA69" s="644"/>
      <c r="AB69" s="265">
        <v>3688</v>
      </c>
      <c r="AC69" s="644"/>
      <c r="AD69" s="265">
        <v>3017</v>
      </c>
      <c r="AE69" s="5"/>
      <c r="AF69" s="4"/>
    </row>
    <row r="70" spans="1:32" ht="11.25" customHeight="1">
      <c r="A70" s="4"/>
      <c r="B70" s="851"/>
      <c r="C70" s="790" t="s">
        <v>291</v>
      </c>
      <c r="D70" s="18"/>
      <c r="E70" s="237"/>
      <c r="F70" s="238">
        <v>1</v>
      </c>
      <c r="G70" s="644"/>
      <c r="H70" s="238">
        <v>2</v>
      </c>
      <c r="I70" s="644"/>
      <c r="J70" s="238" t="s">
        <v>9</v>
      </c>
      <c r="K70" s="644"/>
      <c r="L70" s="238" t="s">
        <v>9</v>
      </c>
      <c r="M70" s="644"/>
      <c r="N70" s="238" t="s">
        <v>9</v>
      </c>
      <c r="O70" s="644"/>
      <c r="P70" s="265">
        <v>2</v>
      </c>
      <c r="Q70" s="644"/>
      <c r="R70" s="265" t="s">
        <v>9</v>
      </c>
      <c r="S70" s="644"/>
      <c r="T70" s="265" t="s">
        <v>9</v>
      </c>
      <c r="U70" s="644"/>
      <c r="V70" s="265">
        <v>18</v>
      </c>
      <c r="W70" s="644"/>
      <c r="X70" s="265">
        <v>15</v>
      </c>
      <c r="Y70" s="644"/>
      <c r="Z70" s="265" t="s">
        <v>9</v>
      </c>
      <c r="AA70" s="644"/>
      <c r="AB70" s="265" t="s">
        <v>9</v>
      </c>
      <c r="AC70" s="644"/>
      <c r="AD70" s="265" t="s">
        <v>9</v>
      </c>
      <c r="AE70" s="5"/>
      <c r="AF70" s="4"/>
    </row>
    <row r="71" spans="1:32" ht="4.5" customHeight="1">
      <c r="A71" s="4"/>
      <c r="B71" s="851"/>
      <c r="C71" s="34"/>
      <c r="D71" s="18"/>
      <c r="E71" s="371"/>
      <c r="F71" s="238"/>
      <c r="G71" s="644"/>
      <c r="H71" s="238"/>
      <c r="I71" s="644"/>
      <c r="J71" s="238"/>
      <c r="K71" s="644"/>
      <c r="L71" s="238"/>
      <c r="M71" s="644"/>
      <c r="N71" s="238"/>
      <c r="O71" s="644"/>
      <c r="P71" s="265"/>
      <c r="Q71" s="644"/>
      <c r="R71" s="265"/>
      <c r="S71" s="644"/>
      <c r="T71" s="265"/>
      <c r="U71" s="644"/>
      <c r="V71" s="265"/>
      <c r="W71" s="644"/>
      <c r="X71" s="265"/>
      <c r="Y71" s="644"/>
      <c r="Z71" s="265"/>
      <c r="AA71" s="644"/>
      <c r="AB71" s="265"/>
      <c r="AC71" s="644"/>
      <c r="AD71" s="265"/>
      <c r="AE71" s="5"/>
      <c r="AF71" s="4"/>
    </row>
    <row r="72" spans="1:32" ht="12.75" hidden="1" customHeight="1">
      <c r="A72" s="4"/>
      <c r="B72" s="851"/>
      <c r="C72" s="156" t="s">
        <v>249</v>
      </c>
      <c r="D72" s="18"/>
      <c r="E72" s="239"/>
      <c r="F72" s="238">
        <v>1238</v>
      </c>
      <c r="G72" s="644"/>
      <c r="H72" s="238">
        <v>1421</v>
      </c>
      <c r="I72" s="644"/>
      <c r="J72" s="238">
        <v>1597</v>
      </c>
      <c r="K72" s="644"/>
      <c r="L72" s="238">
        <v>1757</v>
      </c>
      <c r="M72" s="644"/>
      <c r="N72" s="238">
        <v>1539</v>
      </c>
      <c r="O72" s="644"/>
      <c r="P72" s="265">
        <v>1671</v>
      </c>
      <c r="Q72" s="644"/>
      <c r="R72" s="265">
        <v>1389</v>
      </c>
      <c r="S72" s="644"/>
      <c r="T72" s="265">
        <v>2168</v>
      </c>
      <c r="U72" s="644"/>
      <c r="V72" s="265">
        <v>2106</v>
      </c>
      <c r="W72" s="644"/>
      <c r="X72" s="265">
        <v>1829</v>
      </c>
      <c r="Y72" s="644"/>
      <c r="Z72" s="265">
        <v>1206</v>
      </c>
      <c r="AA72" s="644"/>
      <c r="AB72" s="265">
        <v>1897</v>
      </c>
      <c r="AC72" s="644"/>
      <c r="AD72" s="265">
        <v>1577</v>
      </c>
      <c r="AE72" s="5"/>
      <c r="AF72" s="4"/>
    </row>
    <row r="73" spans="1:32" ht="12.75" hidden="1" customHeight="1">
      <c r="A73" s="4"/>
      <c r="B73" s="851"/>
      <c r="C73" s="156" t="s">
        <v>250</v>
      </c>
      <c r="D73" s="18"/>
      <c r="E73" s="239"/>
      <c r="F73" s="238">
        <v>1218</v>
      </c>
      <c r="G73" s="644"/>
      <c r="H73" s="238">
        <v>1458</v>
      </c>
      <c r="I73" s="644"/>
      <c r="J73" s="238">
        <v>1508</v>
      </c>
      <c r="K73" s="644"/>
      <c r="L73" s="238">
        <v>1973</v>
      </c>
      <c r="M73" s="644"/>
      <c r="N73" s="238">
        <v>1971</v>
      </c>
      <c r="O73" s="644"/>
      <c r="P73" s="265">
        <v>1953</v>
      </c>
      <c r="Q73" s="644"/>
      <c r="R73" s="265">
        <v>2393</v>
      </c>
      <c r="S73" s="644"/>
      <c r="T73" s="265">
        <v>2543</v>
      </c>
      <c r="U73" s="644"/>
      <c r="V73" s="265">
        <v>1961</v>
      </c>
      <c r="W73" s="644"/>
      <c r="X73" s="265">
        <v>1411</v>
      </c>
      <c r="Y73" s="644"/>
      <c r="Z73" s="265">
        <v>1139</v>
      </c>
      <c r="AA73" s="644"/>
      <c r="AB73" s="265">
        <v>2094</v>
      </c>
      <c r="AC73" s="644"/>
      <c r="AD73" s="265">
        <v>1902</v>
      </c>
      <c r="AE73" s="5"/>
      <c r="AF73" s="4"/>
    </row>
    <row r="74" spans="1:32" ht="12.75" hidden="1" customHeight="1">
      <c r="A74" s="4"/>
      <c r="B74" s="851"/>
      <c r="C74" s="156" t="s">
        <v>68</v>
      </c>
      <c r="D74" s="18"/>
      <c r="E74" s="239"/>
      <c r="F74" s="238">
        <v>307</v>
      </c>
      <c r="G74" s="644"/>
      <c r="H74" s="238">
        <v>361</v>
      </c>
      <c r="I74" s="644"/>
      <c r="J74" s="238">
        <v>462</v>
      </c>
      <c r="K74" s="644"/>
      <c r="L74" s="238">
        <v>527</v>
      </c>
      <c r="M74" s="644"/>
      <c r="N74" s="238">
        <v>498</v>
      </c>
      <c r="O74" s="644"/>
      <c r="P74" s="265">
        <v>445</v>
      </c>
      <c r="Q74" s="644"/>
      <c r="R74" s="265">
        <v>434</v>
      </c>
      <c r="S74" s="644"/>
      <c r="T74" s="265">
        <v>433</v>
      </c>
      <c r="U74" s="644"/>
      <c r="V74" s="265">
        <v>522</v>
      </c>
      <c r="W74" s="644"/>
      <c r="X74" s="265">
        <v>563</v>
      </c>
      <c r="Y74" s="644"/>
      <c r="Z74" s="265">
        <v>363</v>
      </c>
      <c r="AA74" s="644"/>
      <c r="AB74" s="265">
        <v>404</v>
      </c>
      <c r="AC74" s="644"/>
      <c r="AD74" s="265">
        <v>432</v>
      </c>
      <c r="AE74" s="5"/>
      <c r="AF74" s="4"/>
    </row>
    <row r="75" spans="1:32" ht="12.75" hidden="1" customHeight="1">
      <c r="A75" s="4"/>
      <c r="B75" s="851"/>
      <c r="C75" s="156" t="s">
        <v>252</v>
      </c>
      <c r="D75" s="18"/>
      <c r="E75" s="239"/>
      <c r="F75" s="238">
        <v>292</v>
      </c>
      <c r="G75" s="644"/>
      <c r="H75" s="238">
        <v>372</v>
      </c>
      <c r="I75" s="644"/>
      <c r="J75" s="238">
        <v>592</v>
      </c>
      <c r="K75" s="644"/>
      <c r="L75" s="238">
        <v>778</v>
      </c>
      <c r="M75" s="644"/>
      <c r="N75" s="238">
        <v>812</v>
      </c>
      <c r="O75" s="644"/>
      <c r="P75" s="265">
        <v>621</v>
      </c>
      <c r="Q75" s="644"/>
      <c r="R75" s="265">
        <v>848</v>
      </c>
      <c r="S75" s="644"/>
      <c r="T75" s="265">
        <v>700</v>
      </c>
      <c r="U75" s="644"/>
      <c r="V75" s="265">
        <v>633</v>
      </c>
      <c r="W75" s="644"/>
      <c r="X75" s="265">
        <v>852</v>
      </c>
      <c r="Y75" s="644"/>
      <c r="Z75" s="265">
        <v>417</v>
      </c>
      <c r="AA75" s="644"/>
      <c r="AB75" s="265">
        <v>538</v>
      </c>
      <c r="AC75" s="644"/>
      <c r="AD75" s="265">
        <v>449</v>
      </c>
      <c r="AE75" s="5"/>
      <c r="AF75" s="4"/>
    </row>
    <row r="76" spans="1:32" ht="12.75" hidden="1" customHeight="1">
      <c r="A76" s="4"/>
      <c r="B76" s="851"/>
      <c r="C76" s="156" t="s">
        <v>253</v>
      </c>
      <c r="D76" s="18"/>
      <c r="E76" s="239"/>
      <c r="F76" s="238">
        <v>231</v>
      </c>
      <c r="G76" s="644"/>
      <c r="H76" s="238">
        <v>399</v>
      </c>
      <c r="I76" s="644"/>
      <c r="J76" s="238">
        <v>545</v>
      </c>
      <c r="K76" s="644"/>
      <c r="L76" s="238">
        <v>504</v>
      </c>
      <c r="M76" s="644"/>
      <c r="N76" s="238">
        <v>546</v>
      </c>
      <c r="O76" s="644"/>
      <c r="P76" s="265">
        <v>546</v>
      </c>
      <c r="Q76" s="644"/>
      <c r="R76" s="265">
        <v>274</v>
      </c>
      <c r="S76" s="644"/>
      <c r="T76" s="265">
        <v>225</v>
      </c>
      <c r="U76" s="644"/>
      <c r="V76" s="265">
        <v>134</v>
      </c>
      <c r="W76" s="644"/>
      <c r="X76" s="265">
        <v>166</v>
      </c>
      <c r="Y76" s="644"/>
      <c r="Z76" s="265">
        <v>103</v>
      </c>
      <c r="AA76" s="644"/>
      <c r="AB76" s="265">
        <v>133</v>
      </c>
      <c r="AC76" s="644"/>
      <c r="AD76" s="265">
        <v>294</v>
      </c>
      <c r="AE76" s="5"/>
      <c r="AF76" s="4"/>
    </row>
    <row r="77" spans="1:32" ht="12.75" hidden="1" customHeight="1">
      <c r="A77" s="4"/>
      <c r="B77" s="851"/>
      <c r="C77" s="156" t="s">
        <v>169</v>
      </c>
      <c r="D77" s="18"/>
      <c r="E77" s="239"/>
      <c r="F77" s="238">
        <v>29</v>
      </c>
      <c r="G77" s="644"/>
      <c r="H77" s="238">
        <v>17</v>
      </c>
      <c r="I77" s="644"/>
      <c r="J77" s="238">
        <v>73</v>
      </c>
      <c r="K77" s="644"/>
      <c r="L77" s="238">
        <v>50</v>
      </c>
      <c r="M77" s="644"/>
      <c r="N77" s="238">
        <v>56</v>
      </c>
      <c r="O77" s="644"/>
      <c r="P77" s="265">
        <v>84</v>
      </c>
      <c r="Q77" s="644"/>
      <c r="R77" s="265">
        <v>57</v>
      </c>
      <c r="S77" s="644"/>
      <c r="T77" s="265">
        <v>45</v>
      </c>
      <c r="U77" s="644"/>
      <c r="V77" s="265">
        <v>29</v>
      </c>
      <c r="W77" s="644"/>
      <c r="X77" s="265">
        <v>28</v>
      </c>
      <c r="Y77" s="644"/>
      <c r="Z77" s="265">
        <v>24</v>
      </c>
      <c r="AA77" s="644"/>
      <c r="AB77" s="265">
        <v>17</v>
      </c>
      <c r="AC77" s="644"/>
      <c r="AD77" s="265">
        <v>14</v>
      </c>
      <c r="AE77" s="5"/>
      <c r="AF77" s="4"/>
    </row>
    <row r="78" spans="1:32" ht="12.75" hidden="1" customHeight="1">
      <c r="A78" s="4"/>
      <c r="B78" s="851"/>
      <c r="C78" s="156" t="s">
        <v>170</v>
      </c>
      <c r="D78" s="18"/>
      <c r="E78" s="239"/>
      <c r="F78" s="238">
        <v>144</v>
      </c>
      <c r="G78" s="644"/>
      <c r="H78" s="238">
        <v>58</v>
      </c>
      <c r="I78" s="644"/>
      <c r="J78" s="238">
        <v>87</v>
      </c>
      <c r="K78" s="644"/>
      <c r="L78" s="238">
        <v>90</v>
      </c>
      <c r="M78" s="644"/>
      <c r="N78" s="238">
        <v>132</v>
      </c>
      <c r="O78" s="644"/>
      <c r="P78" s="265">
        <v>102</v>
      </c>
      <c r="Q78" s="644"/>
      <c r="R78" s="265">
        <v>132</v>
      </c>
      <c r="S78" s="644"/>
      <c r="T78" s="265">
        <v>87</v>
      </c>
      <c r="U78" s="644"/>
      <c r="V78" s="265">
        <v>118</v>
      </c>
      <c r="W78" s="644"/>
      <c r="X78" s="265">
        <v>108</v>
      </c>
      <c r="Y78" s="644"/>
      <c r="Z78" s="265">
        <v>75</v>
      </c>
      <c r="AA78" s="644"/>
      <c r="AB78" s="265">
        <v>81</v>
      </c>
      <c r="AC78" s="644"/>
      <c r="AD78" s="265">
        <v>93</v>
      </c>
      <c r="AE78" s="5"/>
      <c r="AF78" s="4"/>
    </row>
    <row r="79" spans="1:32" ht="4.5" hidden="1" customHeight="1">
      <c r="A79" s="4"/>
      <c r="B79" s="851"/>
      <c r="C79" s="34"/>
      <c r="D79" s="18"/>
      <c r="E79" s="810"/>
      <c r="F79" s="238"/>
      <c r="G79" s="644"/>
      <c r="H79" s="238"/>
      <c r="I79" s="644"/>
      <c r="J79" s="238"/>
      <c r="K79" s="644"/>
      <c r="L79" s="238"/>
      <c r="M79" s="644"/>
      <c r="N79" s="238"/>
      <c r="O79" s="644"/>
      <c r="P79" s="265"/>
      <c r="Q79" s="644"/>
      <c r="R79" s="265"/>
      <c r="S79" s="644"/>
      <c r="T79" s="265"/>
      <c r="U79" s="644"/>
      <c r="V79" s="265"/>
      <c r="W79" s="644"/>
      <c r="X79" s="265"/>
      <c r="Y79" s="644"/>
      <c r="Z79" s="265"/>
      <c r="AA79" s="644"/>
      <c r="AB79" s="265"/>
      <c r="AC79" s="644"/>
      <c r="AD79" s="265"/>
      <c r="AE79" s="5"/>
      <c r="AF79" s="4"/>
    </row>
    <row r="80" spans="1:32" ht="12" customHeight="1">
      <c r="A80" s="4"/>
      <c r="B80" s="851"/>
      <c r="C80" s="1471" t="s">
        <v>298</v>
      </c>
      <c r="D80" s="1471"/>
      <c r="E80" s="899"/>
      <c r="F80" s="897">
        <v>46</v>
      </c>
      <c r="G80" s="900"/>
      <c r="H80" s="897">
        <v>57.1</v>
      </c>
      <c r="I80" s="900"/>
      <c r="J80" s="897">
        <v>56.9</v>
      </c>
      <c r="K80" s="900"/>
      <c r="L80" s="897">
        <v>67.7</v>
      </c>
      <c r="M80" s="900"/>
      <c r="N80" s="897">
        <v>66.2</v>
      </c>
      <c r="O80" s="900"/>
      <c r="P80" s="898">
        <f>+P66/P38*100</f>
        <v>63</v>
      </c>
      <c r="Q80" s="900"/>
      <c r="R80" s="898">
        <f>+R66/R38*100</f>
        <v>63.6</v>
      </c>
      <c r="S80" s="900"/>
      <c r="T80" s="898">
        <f>+T66/T38*100</f>
        <v>67.099999999999994</v>
      </c>
      <c r="U80" s="900"/>
      <c r="V80" s="898">
        <f>+V66/V38*100</f>
        <v>59.6</v>
      </c>
      <c r="W80" s="900"/>
      <c r="X80" s="898">
        <f>+X66/X38*100</f>
        <v>60.4</v>
      </c>
      <c r="Y80" s="900"/>
      <c r="Z80" s="898">
        <f>+Z66/Z38*100</f>
        <v>56.6</v>
      </c>
      <c r="AA80" s="900"/>
      <c r="AB80" s="898">
        <f>+AB66/AB38*100</f>
        <v>60.2</v>
      </c>
      <c r="AC80" s="900"/>
      <c r="AD80" s="898">
        <f>+AD66/AD38*100</f>
        <v>62.2</v>
      </c>
      <c r="AE80" s="5"/>
      <c r="AF80" s="4"/>
    </row>
    <row r="81" spans="1:32" ht="11.25" customHeight="1">
      <c r="A81" s="4"/>
      <c r="B81" s="851"/>
      <c r="C81" s="156" t="s">
        <v>249</v>
      </c>
      <c r="D81" s="18"/>
      <c r="E81" s="244"/>
      <c r="F81" s="245">
        <v>44.3</v>
      </c>
      <c r="G81" s="644"/>
      <c r="H81" s="245">
        <v>55.9</v>
      </c>
      <c r="I81" s="644"/>
      <c r="J81" s="245">
        <v>57.4</v>
      </c>
      <c r="K81" s="644"/>
      <c r="L81" s="245">
        <v>60.8</v>
      </c>
      <c r="M81" s="644"/>
      <c r="N81" s="245">
        <v>53.2</v>
      </c>
      <c r="O81" s="644"/>
      <c r="P81" s="331">
        <f t="shared" ref="P81:P87" si="0">+P72/P39*100</f>
        <v>53.2</v>
      </c>
      <c r="Q81" s="644"/>
      <c r="R81" s="331">
        <f t="shared" ref="R81:R87" si="1">+R72/R39*100</f>
        <v>48.6</v>
      </c>
      <c r="S81" s="644"/>
      <c r="T81" s="331">
        <f t="shared" ref="T81:T87" si="2">+T72/T39*100</f>
        <v>61.9</v>
      </c>
      <c r="U81" s="644"/>
      <c r="V81" s="331">
        <f t="shared" ref="V81:V87" si="3">+V72/V39*100</f>
        <v>54</v>
      </c>
      <c r="W81" s="644"/>
      <c r="X81" s="331">
        <f t="shared" ref="X81:X87" si="4">+X72/X39*100</f>
        <v>50.5</v>
      </c>
      <c r="Y81" s="644"/>
      <c r="Z81" s="331">
        <f t="shared" ref="Z81:Z87" si="5">+Z72/Z39*100</f>
        <v>49.1</v>
      </c>
      <c r="AA81" s="644"/>
      <c r="AB81" s="331">
        <f t="shared" ref="AB81:AD87" si="6">+AB72/AB39*100</f>
        <v>54.5</v>
      </c>
      <c r="AC81" s="644"/>
      <c r="AD81" s="331">
        <f t="shared" si="6"/>
        <v>52.8</v>
      </c>
      <c r="AE81" s="5"/>
      <c r="AF81" s="244"/>
    </row>
    <row r="82" spans="1:32" ht="11.25" customHeight="1">
      <c r="A82" s="4"/>
      <c r="B82" s="851"/>
      <c r="C82" s="156" t="s">
        <v>250</v>
      </c>
      <c r="D82" s="18"/>
      <c r="E82" s="244"/>
      <c r="F82" s="245">
        <v>54</v>
      </c>
      <c r="G82" s="644"/>
      <c r="H82" s="245">
        <v>74.400000000000006</v>
      </c>
      <c r="I82" s="644"/>
      <c r="J82" s="245">
        <v>57.6</v>
      </c>
      <c r="K82" s="644"/>
      <c r="L82" s="245">
        <v>76.099999999999994</v>
      </c>
      <c r="M82" s="644"/>
      <c r="N82" s="245">
        <v>76</v>
      </c>
      <c r="O82" s="644"/>
      <c r="P82" s="331">
        <f t="shared" si="0"/>
        <v>72</v>
      </c>
      <c r="Q82" s="644"/>
      <c r="R82" s="331">
        <f t="shared" si="1"/>
        <v>80.8</v>
      </c>
      <c r="S82" s="644"/>
      <c r="T82" s="331">
        <f t="shared" si="2"/>
        <v>77.099999999999994</v>
      </c>
      <c r="U82" s="644"/>
      <c r="V82" s="331">
        <f t="shared" si="3"/>
        <v>66.8</v>
      </c>
      <c r="W82" s="644"/>
      <c r="X82" s="331">
        <f t="shared" si="4"/>
        <v>67.900000000000006</v>
      </c>
      <c r="Y82" s="644"/>
      <c r="Z82" s="331">
        <f t="shared" si="5"/>
        <v>59.9</v>
      </c>
      <c r="AA82" s="644"/>
      <c r="AB82" s="331">
        <f t="shared" si="6"/>
        <v>75.5</v>
      </c>
      <c r="AC82" s="644"/>
      <c r="AD82" s="331">
        <f t="shared" si="6"/>
        <v>78.900000000000006</v>
      </c>
      <c r="AE82" s="5"/>
      <c r="AF82" s="244"/>
    </row>
    <row r="83" spans="1:32" ht="11.25" customHeight="1">
      <c r="A83" s="4"/>
      <c r="B83" s="851"/>
      <c r="C83" s="156" t="s">
        <v>68</v>
      </c>
      <c r="D83" s="18"/>
      <c r="E83" s="244"/>
      <c r="F83" s="245">
        <v>40</v>
      </c>
      <c r="G83" s="644"/>
      <c r="H83" s="245">
        <v>41.4</v>
      </c>
      <c r="I83" s="644"/>
      <c r="J83" s="245">
        <v>42.7</v>
      </c>
      <c r="K83" s="644"/>
      <c r="L83" s="245">
        <v>55.9</v>
      </c>
      <c r="M83" s="644"/>
      <c r="N83" s="245">
        <v>52.9</v>
      </c>
      <c r="O83" s="644"/>
      <c r="P83" s="331">
        <f t="shared" si="0"/>
        <v>49.1</v>
      </c>
      <c r="Q83" s="644"/>
      <c r="R83" s="331">
        <f t="shared" si="1"/>
        <v>37.9</v>
      </c>
      <c r="S83" s="644"/>
      <c r="T83" s="331">
        <f t="shared" si="2"/>
        <v>43.5</v>
      </c>
      <c r="U83" s="644"/>
      <c r="V83" s="331">
        <f t="shared" si="3"/>
        <v>55.9</v>
      </c>
      <c r="W83" s="644"/>
      <c r="X83" s="331">
        <f t="shared" si="4"/>
        <v>68.8</v>
      </c>
      <c r="Y83" s="644"/>
      <c r="Z83" s="331">
        <f t="shared" si="5"/>
        <v>61.3</v>
      </c>
      <c r="AA83" s="644"/>
      <c r="AB83" s="331">
        <f t="shared" si="6"/>
        <v>45</v>
      </c>
      <c r="AC83" s="644"/>
      <c r="AD83" s="331">
        <f t="shared" si="6"/>
        <v>46.4</v>
      </c>
      <c r="AE83" s="5"/>
      <c r="AF83" s="244"/>
    </row>
    <row r="84" spans="1:32" ht="11.25" customHeight="1">
      <c r="A84" s="4"/>
      <c r="B84" s="851"/>
      <c r="C84" s="156" t="s">
        <v>252</v>
      </c>
      <c r="D84" s="18"/>
      <c r="E84" s="244"/>
      <c r="F84" s="245">
        <v>33.299999999999997</v>
      </c>
      <c r="G84" s="644"/>
      <c r="H84" s="245">
        <v>43.3</v>
      </c>
      <c r="I84" s="644"/>
      <c r="J84" s="245">
        <v>48.9</v>
      </c>
      <c r="K84" s="644"/>
      <c r="L84" s="245">
        <v>76.5</v>
      </c>
      <c r="M84" s="644"/>
      <c r="N84" s="245">
        <v>79.8</v>
      </c>
      <c r="O84" s="644"/>
      <c r="P84" s="331">
        <f t="shared" si="0"/>
        <v>63</v>
      </c>
      <c r="Q84" s="644"/>
      <c r="R84" s="331">
        <f t="shared" si="1"/>
        <v>76.099999999999994</v>
      </c>
      <c r="S84" s="644"/>
      <c r="T84" s="331">
        <f t="shared" si="2"/>
        <v>70.599999999999994</v>
      </c>
      <c r="U84" s="644"/>
      <c r="V84" s="331">
        <f t="shared" si="3"/>
        <v>72.099999999999994</v>
      </c>
      <c r="W84" s="644"/>
      <c r="X84" s="331">
        <f t="shared" si="4"/>
        <v>64.400000000000006</v>
      </c>
      <c r="Y84" s="644"/>
      <c r="Z84" s="331">
        <f t="shared" si="5"/>
        <v>59.6</v>
      </c>
      <c r="AA84" s="644"/>
      <c r="AB84" s="331">
        <f t="shared" si="6"/>
        <v>52.8</v>
      </c>
      <c r="AC84" s="644"/>
      <c r="AD84" s="331">
        <f t="shared" si="6"/>
        <v>64.3</v>
      </c>
      <c r="AE84" s="5"/>
      <c r="AF84" s="244"/>
    </row>
    <row r="85" spans="1:32" ht="11.25" customHeight="1">
      <c r="A85" s="4"/>
      <c r="B85" s="851"/>
      <c r="C85" s="156" t="s">
        <v>253</v>
      </c>
      <c r="D85" s="18"/>
      <c r="E85" s="244"/>
      <c r="F85" s="245">
        <v>33.4</v>
      </c>
      <c r="G85" s="644"/>
      <c r="H85" s="245">
        <v>55</v>
      </c>
      <c r="I85" s="644"/>
      <c r="J85" s="245">
        <v>79.7</v>
      </c>
      <c r="K85" s="644"/>
      <c r="L85" s="245">
        <v>72.7</v>
      </c>
      <c r="M85" s="644"/>
      <c r="N85" s="245">
        <v>78.8</v>
      </c>
      <c r="O85" s="644"/>
      <c r="P85" s="331">
        <f t="shared" si="0"/>
        <v>87.6</v>
      </c>
      <c r="Q85" s="644"/>
      <c r="R85" s="331">
        <f t="shared" si="1"/>
        <v>78.3</v>
      </c>
      <c r="S85" s="644"/>
      <c r="T85" s="331">
        <f t="shared" si="2"/>
        <v>78.900000000000006</v>
      </c>
      <c r="U85" s="644"/>
      <c r="V85" s="331">
        <f t="shared" si="3"/>
        <v>32.200000000000003</v>
      </c>
      <c r="W85" s="644"/>
      <c r="X85" s="331">
        <f t="shared" si="4"/>
        <v>81.8</v>
      </c>
      <c r="Y85" s="644"/>
      <c r="Z85" s="331">
        <f t="shared" si="5"/>
        <v>73</v>
      </c>
      <c r="AA85" s="644"/>
      <c r="AB85" s="331">
        <f t="shared" si="6"/>
        <v>56.8</v>
      </c>
      <c r="AC85" s="644"/>
      <c r="AD85" s="331">
        <f t="shared" si="6"/>
        <v>59.2</v>
      </c>
      <c r="AE85" s="5"/>
      <c r="AF85" s="244"/>
    </row>
    <row r="86" spans="1:32" ht="11.25" customHeight="1">
      <c r="A86" s="4"/>
      <c r="B86" s="851"/>
      <c r="C86" s="156" t="s">
        <v>169</v>
      </c>
      <c r="D86" s="788"/>
      <c r="E86" s="244"/>
      <c r="F86" s="245">
        <v>74.400000000000006</v>
      </c>
      <c r="G86" s="644"/>
      <c r="H86" s="245">
        <v>26.5625</v>
      </c>
      <c r="I86" s="644"/>
      <c r="J86" s="245">
        <v>117.7</v>
      </c>
      <c r="K86" s="644"/>
      <c r="L86" s="245">
        <v>65.8</v>
      </c>
      <c r="M86" s="644"/>
      <c r="N86" s="245">
        <v>73.7</v>
      </c>
      <c r="O86" s="644"/>
      <c r="P86" s="331">
        <f t="shared" si="0"/>
        <v>93.3</v>
      </c>
      <c r="Q86" s="644"/>
      <c r="R86" s="331">
        <f t="shared" si="1"/>
        <v>66.3</v>
      </c>
      <c r="S86" s="644"/>
      <c r="T86" s="331">
        <f t="shared" si="2"/>
        <v>86.5</v>
      </c>
      <c r="U86" s="644"/>
      <c r="V86" s="331">
        <f t="shared" si="3"/>
        <v>70.7</v>
      </c>
      <c r="W86" s="644"/>
      <c r="X86" s="331">
        <f t="shared" si="4"/>
        <v>59.6</v>
      </c>
      <c r="Y86" s="644"/>
      <c r="Z86" s="331">
        <f t="shared" si="5"/>
        <v>104.3</v>
      </c>
      <c r="AA86" s="644"/>
      <c r="AB86" s="331">
        <f t="shared" si="6"/>
        <v>37</v>
      </c>
      <c r="AC86" s="644"/>
      <c r="AD86" s="331">
        <f t="shared" si="6"/>
        <v>66.7</v>
      </c>
      <c r="AE86" s="5"/>
      <c r="AF86" s="244"/>
    </row>
    <row r="87" spans="1:32" ht="11.25" customHeight="1">
      <c r="A87" s="4"/>
      <c r="B87" s="851"/>
      <c r="C87" s="156" t="s">
        <v>170</v>
      </c>
      <c r="D87" s="18"/>
      <c r="E87" s="244"/>
      <c r="F87" s="245">
        <v>160</v>
      </c>
      <c r="G87" s="644"/>
      <c r="H87" s="245">
        <v>43.9</v>
      </c>
      <c r="I87" s="644"/>
      <c r="J87" s="245">
        <v>75.7</v>
      </c>
      <c r="K87" s="644"/>
      <c r="L87" s="245">
        <v>51.7</v>
      </c>
      <c r="M87" s="644"/>
      <c r="N87" s="245">
        <v>75.900000000000006</v>
      </c>
      <c r="O87" s="644"/>
      <c r="P87" s="331">
        <f t="shared" si="0"/>
        <v>68.900000000000006</v>
      </c>
      <c r="Q87" s="644"/>
      <c r="R87" s="331">
        <f t="shared" si="1"/>
        <v>77.599999999999994</v>
      </c>
      <c r="S87" s="644"/>
      <c r="T87" s="331">
        <f t="shared" si="2"/>
        <v>79.8</v>
      </c>
      <c r="U87" s="644"/>
      <c r="V87" s="331">
        <f t="shared" si="3"/>
        <v>88.7</v>
      </c>
      <c r="W87" s="644"/>
      <c r="X87" s="331">
        <f t="shared" si="4"/>
        <v>90.8</v>
      </c>
      <c r="Y87" s="644"/>
      <c r="Z87" s="331">
        <f t="shared" si="5"/>
        <v>123</v>
      </c>
      <c r="AA87" s="644"/>
      <c r="AB87" s="331">
        <f t="shared" si="6"/>
        <v>61.8</v>
      </c>
      <c r="AC87" s="644"/>
      <c r="AD87" s="331">
        <f t="shared" si="6"/>
        <v>82.3</v>
      </c>
      <c r="AE87" s="5"/>
      <c r="AF87" s="244"/>
    </row>
    <row r="88" spans="1:32" ht="0.75" customHeight="1">
      <c r="A88" s="4"/>
      <c r="B88" s="851"/>
      <c r="C88" s="156"/>
      <c r="D88" s="18"/>
      <c r="E88" s="244"/>
      <c r="F88" s="246"/>
      <c r="G88" s="246"/>
      <c r="H88" s="246"/>
      <c r="I88" s="246"/>
      <c r="J88" s="246"/>
      <c r="K88" s="246"/>
      <c r="L88" s="246"/>
      <c r="M88" s="246"/>
      <c r="N88" s="246"/>
      <c r="O88" s="246"/>
      <c r="P88" s="246"/>
      <c r="Q88" s="246"/>
      <c r="R88" s="246"/>
      <c r="S88" s="246"/>
      <c r="T88" s="246"/>
      <c r="U88" s="246"/>
      <c r="V88" s="246"/>
      <c r="W88" s="246"/>
      <c r="X88" s="246"/>
      <c r="Y88" s="246"/>
      <c r="Z88" s="246"/>
      <c r="AA88" s="246"/>
      <c r="AB88" s="246"/>
      <c r="AC88" s="246"/>
      <c r="AD88" s="246"/>
      <c r="AE88" s="5"/>
      <c r="AF88" s="244"/>
    </row>
    <row r="89" spans="1:32" ht="17.25" customHeight="1">
      <c r="A89" s="4"/>
      <c r="B89" s="851"/>
      <c r="C89" s="1518" t="s">
        <v>479</v>
      </c>
      <c r="D89" s="1519"/>
      <c r="E89" s="1519"/>
      <c r="F89" s="1519"/>
      <c r="G89" s="1519"/>
      <c r="H89" s="1519"/>
      <c r="I89" s="1519"/>
      <c r="J89" s="1519"/>
      <c r="K89" s="1519"/>
      <c r="L89" s="1519"/>
      <c r="M89" s="1519"/>
      <c r="N89" s="1519"/>
      <c r="O89" s="1519"/>
      <c r="P89" s="1519"/>
      <c r="Q89" s="1519"/>
      <c r="R89" s="1519"/>
      <c r="S89" s="1519"/>
      <c r="T89" s="1519"/>
      <c r="U89" s="1519"/>
      <c r="V89" s="1519"/>
      <c r="W89" s="1519"/>
      <c r="X89" s="1519"/>
      <c r="Y89" s="1519"/>
      <c r="Z89" s="1519"/>
      <c r="AA89" s="1519"/>
      <c r="AB89" s="1519"/>
      <c r="AC89" s="1519"/>
      <c r="AD89" s="1519"/>
      <c r="AE89" s="5"/>
      <c r="AF89" s="244"/>
    </row>
    <row r="90" spans="1:32" ht="13.5" customHeight="1">
      <c r="A90" s="4"/>
      <c r="B90" s="851"/>
      <c r="C90" s="56" t="s">
        <v>299</v>
      </c>
      <c r="D90" s="8"/>
      <c r="E90" s="8"/>
      <c r="F90" s="1"/>
      <c r="G90" s="8"/>
      <c r="H90" s="1"/>
      <c r="I90" s="8"/>
      <c r="J90" s="8"/>
      <c r="K90" s="8"/>
      <c r="L90" s="1"/>
      <c r="M90" s="8"/>
      <c r="N90" s="827" t="s">
        <v>300</v>
      </c>
      <c r="O90" s="8"/>
      <c r="P90" s="8"/>
      <c r="Q90" s="8"/>
      <c r="R90" s="1"/>
      <c r="S90" s="8"/>
      <c r="T90" s="8"/>
      <c r="U90" s="8"/>
      <c r="V90" s="8"/>
      <c r="W90" s="8"/>
      <c r="X90" s="8"/>
      <c r="Y90" s="8"/>
      <c r="Z90" s="8"/>
      <c r="AA90" s="8"/>
      <c r="AB90" s="8"/>
      <c r="AC90" s="8"/>
      <c r="AD90" s="8"/>
      <c r="AE90" s="5"/>
      <c r="AF90" s="4"/>
    </row>
    <row r="91" spans="1:32" ht="10.5" customHeight="1">
      <c r="A91" s="4"/>
      <c r="B91" s="851"/>
      <c r="C91" s="1520" t="s">
        <v>365</v>
      </c>
      <c r="D91" s="1520"/>
      <c r="E91" s="1520"/>
      <c r="F91" s="1520"/>
      <c r="G91" s="1520"/>
      <c r="H91" s="1520"/>
      <c r="I91" s="1520"/>
      <c r="J91" s="1520"/>
      <c r="K91" s="1520"/>
      <c r="L91" s="1520"/>
      <c r="M91" s="1520"/>
      <c r="N91" s="1520"/>
      <c r="O91" s="1520"/>
      <c r="P91" s="1520"/>
      <c r="Q91" s="1520"/>
      <c r="R91" s="1520"/>
      <c r="S91" s="1520"/>
      <c r="T91" s="1520"/>
      <c r="U91" s="1520"/>
      <c r="V91" s="1520"/>
      <c r="W91" s="1520"/>
      <c r="X91" s="1520"/>
      <c r="Y91" s="1520"/>
      <c r="Z91" s="1520"/>
      <c r="AA91" s="1520"/>
      <c r="AB91" s="1520"/>
      <c r="AC91" s="1520"/>
      <c r="AD91" s="1520"/>
      <c r="AE91" s="5"/>
      <c r="AF91" s="4"/>
    </row>
    <row r="92" spans="1:32">
      <c r="A92" s="4"/>
      <c r="B92" s="826">
        <v>10</v>
      </c>
      <c r="C92" s="1521" t="s">
        <v>516</v>
      </c>
      <c r="D92" s="1521"/>
      <c r="E92" s="8"/>
      <c r="F92" s="372"/>
      <c r="G92" s="372"/>
      <c r="H92" s="372"/>
      <c r="I92" s="372"/>
      <c r="J92" s="372"/>
      <c r="K92" s="372"/>
      <c r="L92" s="372"/>
      <c r="M92" s="372"/>
      <c r="N92" s="372"/>
      <c r="O92" s="372"/>
      <c r="P92" s="244"/>
      <c r="Q92" s="244"/>
      <c r="R92" s="244"/>
      <c r="S92" s="244"/>
      <c r="T92" s="94"/>
      <c r="U92" s="94"/>
      <c r="V92" s="358"/>
      <c r="W92" s="358"/>
      <c r="X92" s="358"/>
      <c r="Y92" s="358"/>
      <c r="Z92" s="358"/>
      <c r="AA92" s="358"/>
      <c r="AB92" s="94"/>
      <c r="AC92" s="94"/>
      <c r="AD92" s="1"/>
      <c r="AE92" s="8"/>
      <c r="AF92" s="4"/>
    </row>
    <row r="93" spans="1:32">
      <c r="F93" s="27"/>
      <c r="G93" s="27"/>
      <c r="H93" s="27"/>
      <c r="I93" s="27"/>
      <c r="J93" s="27"/>
      <c r="K93" s="27"/>
      <c r="L93" s="27"/>
      <c r="M93" s="27"/>
      <c r="N93" s="27"/>
      <c r="O93" s="27"/>
      <c r="P93" s="27"/>
      <c r="Q93" s="27"/>
      <c r="R93" s="27"/>
      <c r="S93" s="27"/>
      <c r="T93" s="27"/>
      <c r="U93" s="27"/>
      <c r="V93" s="27"/>
      <c r="W93" s="27"/>
      <c r="X93" s="27"/>
      <c r="Y93" s="27"/>
      <c r="Z93" s="27"/>
      <c r="AA93" s="27"/>
      <c r="AB93" s="27"/>
      <c r="AC93" s="27"/>
      <c r="AD93" s="27"/>
    </row>
    <row r="94" spans="1:32">
      <c r="F94" s="27"/>
      <c r="G94" s="27"/>
      <c r="H94" s="27"/>
      <c r="I94" s="27"/>
      <c r="J94" s="27"/>
      <c r="K94" s="27"/>
      <c r="L94" s="27"/>
      <c r="M94" s="27"/>
      <c r="N94" s="27"/>
      <c r="O94" s="27"/>
      <c r="P94" s="27"/>
      <c r="Q94" s="27"/>
      <c r="R94" s="27"/>
      <c r="S94" s="27"/>
      <c r="T94" s="27"/>
      <c r="U94" s="27"/>
      <c r="V94" s="27"/>
      <c r="W94" s="27"/>
      <c r="X94" s="27"/>
      <c r="Y94" s="27"/>
      <c r="Z94" s="27"/>
      <c r="AA94" s="27"/>
      <c r="AB94" s="27"/>
      <c r="AC94" s="27"/>
      <c r="AD94" s="27"/>
    </row>
    <row r="95" spans="1:32">
      <c r="F95" s="27"/>
      <c r="G95" s="27"/>
      <c r="H95" s="27"/>
      <c r="I95" s="27"/>
      <c r="J95" s="27"/>
      <c r="K95" s="27"/>
      <c r="L95" s="27"/>
      <c r="M95" s="27"/>
      <c r="N95" s="27"/>
      <c r="O95" s="27"/>
      <c r="P95" s="27"/>
      <c r="Q95" s="27"/>
      <c r="R95" s="27"/>
      <c r="S95" s="27"/>
      <c r="T95" s="27"/>
      <c r="U95" s="27"/>
      <c r="V95" s="27"/>
      <c r="W95" s="27"/>
      <c r="X95" s="27"/>
      <c r="Y95" s="27"/>
      <c r="Z95" s="27"/>
      <c r="AA95" s="27"/>
      <c r="AB95" s="27"/>
      <c r="AC95" s="27"/>
      <c r="AD95" s="27"/>
    </row>
    <row r="96" spans="1:32">
      <c r="F96" s="27"/>
      <c r="G96" s="27"/>
      <c r="H96" s="27"/>
      <c r="I96" s="27"/>
      <c r="J96" s="27"/>
      <c r="K96" s="27"/>
      <c r="L96" s="27"/>
      <c r="M96" s="27"/>
      <c r="N96" s="27"/>
      <c r="O96" s="27"/>
      <c r="P96" s="27"/>
      <c r="Q96" s="27"/>
      <c r="R96" s="27"/>
      <c r="S96" s="27"/>
      <c r="T96" s="27"/>
      <c r="U96" s="27"/>
      <c r="V96" s="27"/>
      <c r="W96" s="27"/>
      <c r="X96" s="27"/>
      <c r="Y96" s="27"/>
      <c r="Z96" s="27"/>
      <c r="AA96" s="27"/>
      <c r="AB96" s="27"/>
      <c r="AC96" s="27"/>
      <c r="AD96" s="27"/>
    </row>
    <row r="97" spans="6:31">
      <c r="F97" s="27"/>
      <c r="G97" s="27"/>
      <c r="H97" s="27"/>
      <c r="I97" s="27"/>
      <c r="J97" s="27"/>
      <c r="K97" s="27"/>
      <c r="L97" s="27"/>
      <c r="M97" s="27"/>
      <c r="N97" s="27"/>
      <c r="O97" s="27"/>
      <c r="P97" s="27"/>
      <c r="Q97" s="27"/>
      <c r="R97" s="27"/>
      <c r="S97" s="27"/>
      <c r="T97" s="27"/>
      <c r="U97" s="27"/>
      <c r="V97" s="27"/>
      <c r="W97" s="27"/>
      <c r="X97" s="27"/>
      <c r="Y97" s="27"/>
      <c r="Z97" s="27"/>
      <c r="AA97" s="27"/>
      <c r="AB97" s="27"/>
      <c r="AC97" s="27"/>
      <c r="AD97" s="27"/>
    </row>
    <row r="98" spans="6:31">
      <c r="F98" s="27"/>
      <c r="G98" s="27"/>
      <c r="H98" s="27"/>
      <c r="I98" s="27"/>
      <c r="J98" s="27"/>
      <c r="K98" s="27"/>
      <c r="L98" s="27"/>
      <c r="M98" s="27"/>
      <c r="N98" s="27"/>
      <c r="O98" s="27"/>
      <c r="P98" s="27"/>
      <c r="Q98" s="27"/>
      <c r="R98" s="27"/>
      <c r="S98" s="27"/>
      <c r="T98" s="27"/>
      <c r="U98" s="27"/>
      <c r="V98" s="27"/>
      <c r="W98" s="27"/>
      <c r="Y98" s="27"/>
      <c r="Z98" s="27"/>
      <c r="AA98" s="27"/>
      <c r="AB98" s="27"/>
      <c r="AC98" s="27"/>
      <c r="AD98" s="27"/>
    </row>
    <row r="103" spans="6:31" ht="8.25" customHeight="1"/>
    <row r="105" spans="6:31" ht="9" customHeight="1">
      <c r="AE105" s="9"/>
    </row>
    <row r="106" spans="6:31" ht="8.25" customHeight="1">
      <c r="F106" s="1402"/>
      <c r="G106" s="1402"/>
      <c r="H106" s="1402"/>
      <c r="I106" s="1402"/>
      <c r="J106" s="1402"/>
      <c r="K106" s="1402"/>
      <c r="L106" s="1402"/>
      <c r="M106" s="1402"/>
      <c r="N106" s="1402"/>
      <c r="O106" s="1402"/>
      <c r="P106" s="1402"/>
      <c r="Q106" s="1402"/>
      <c r="R106" s="1402"/>
      <c r="S106" s="1402"/>
      <c r="T106" s="1402"/>
      <c r="U106" s="1402"/>
      <c r="V106" s="1402"/>
      <c r="W106" s="1402"/>
      <c r="X106" s="1402"/>
      <c r="Y106" s="1402"/>
      <c r="Z106" s="1402"/>
      <c r="AA106" s="1402"/>
      <c r="AB106" s="1402"/>
      <c r="AC106" s="1402"/>
      <c r="AD106" s="1402"/>
      <c r="AE106" s="1402"/>
    </row>
    <row r="107" spans="6:31" ht="9.75" customHeight="1"/>
  </sheetData>
  <mergeCells count="21">
    <mergeCell ref="C91:AD91"/>
    <mergeCell ref="C92:D92"/>
    <mergeCell ref="F106:AE106"/>
    <mergeCell ref="C62:D62"/>
    <mergeCell ref="C66:D66"/>
    <mergeCell ref="C80:D80"/>
    <mergeCell ref="C64:AD64"/>
    <mergeCell ref="D1:AE1"/>
    <mergeCell ref="C30:D30"/>
    <mergeCell ref="C38:D38"/>
    <mergeCell ref="C36:AD36"/>
    <mergeCell ref="C89:AD89"/>
    <mergeCell ref="C4:AD4"/>
    <mergeCell ref="C9:D9"/>
    <mergeCell ref="C18:D18"/>
    <mergeCell ref="C29:D29"/>
    <mergeCell ref="B2:D2"/>
    <mergeCell ref="C5:D6"/>
    <mergeCell ref="F5:X5"/>
    <mergeCell ref="F6:Z6"/>
    <mergeCell ref="AB6:AD6"/>
  </mergeCells>
  <printOptions horizontalCentered="1"/>
  <pageMargins left="0" right="0" top="0.19685039370078741" bottom="0.19685039370078741"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sheetPr>
    <tabColor theme="5"/>
    <pageSetUpPr fitToPage="1"/>
  </sheetPr>
  <dimension ref="A1:AJ80"/>
  <sheetViews>
    <sheetView workbookViewId="0"/>
  </sheetViews>
  <sheetFormatPr defaultRowHeight="12.75"/>
  <cols>
    <col min="1" max="1" width="1" style="138" customWidth="1"/>
    <col min="2" max="2" width="2.5703125" style="138" customWidth="1"/>
    <col min="3" max="3" width="0.7109375" style="138" customWidth="1"/>
    <col min="4" max="4" width="24.5703125" style="138" customWidth="1"/>
    <col min="5" max="5" width="0.28515625" style="138" customWidth="1"/>
    <col min="6" max="6" width="5.28515625" style="138" customWidth="1"/>
    <col min="7" max="7" width="0.28515625" style="138" customWidth="1"/>
    <col min="8" max="8" width="5.42578125" style="4" customWidth="1"/>
    <col min="9" max="9" width="0.28515625" style="138" customWidth="1"/>
    <col min="10" max="10" width="5.28515625" style="138" customWidth="1"/>
    <col min="11" max="11" width="0.28515625" style="4" customWidth="1"/>
    <col min="12" max="12" width="5.28515625" style="138" customWidth="1"/>
    <col min="13" max="13" width="0.5703125" style="138" customWidth="1"/>
    <col min="14" max="14" width="5.28515625" style="138" customWidth="1"/>
    <col min="15" max="15" width="0.28515625" style="138" customWidth="1"/>
    <col min="16" max="16" width="5.42578125" style="138" customWidth="1"/>
    <col min="17" max="17" width="0.28515625" style="138" customWidth="1"/>
    <col min="18" max="18" width="5.28515625" style="138" customWidth="1"/>
    <col min="19" max="19" width="0.28515625" style="138" customWidth="1"/>
    <col min="20" max="20" width="5.28515625" style="138" customWidth="1"/>
    <col min="21" max="21" width="0.28515625" style="138" customWidth="1"/>
    <col min="22" max="22" width="5.42578125" style="138" customWidth="1"/>
    <col min="23" max="23" width="0.28515625" style="138" customWidth="1"/>
    <col min="24" max="24" width="5.28515625" style="138" customWidth="1"/>
    <col min="25" max="25" width="0.28515625" style="138" customWidth="1"/>
    <col min="26" max="26" width="5.28515625" style="138" customWidth="1"/>
    <col min="27" max="27" width="0.28515625" style="138" customWidth="1"/>
    <col min="28" max="28" width="5.28515625" style="138" customWidth="1"/>
    <col min="29" max="29" width="0.28515625" style="138" customWidth="1"/>
    <col min="30" max="30" width="5.28515625" style="138" customWidth="1"/>
    <col min="31" max="31" width="2.5703125" style="138" customWidth="1"/>
    <col min="32" max="32" width="1" style="138" customWidth="1"/>
    <col min="33" max="16384" width="9.140625" style="138"/>
  </cols>
  <sheetData>
    <row r="1" spans="1:36" ht="13.5" customHeight="1">
      <c r="A1" s="4"/>
      <c r="B1" s="1439" t="s">
        <v>726</v>
      </c>
      <c r="C1" s="1439"/>
      <c r="D1" s="1439"/>
      <c r="E1" s="1439"/>
      <c r="F1" s="1439"/>
      <c r="G1" s="1439"/>
      <c r="H1" s="1439"/>
      <c r="I1" s="1439"/>
      <c r="J1" s="1439"/>
      <c r="K1" s="1439"/>
      <c r="L1" s="1439"/>
      <c r="M1" s="307"/>
      <c r="N1" s="307"/>
      <c r="O1" s="307"/>
      <c r="P1" s="307"/>
      <c r="Q1" s="307"/>
      <c r="R1" s="307"/>
      <c r="S1" s="307"/>
      <c r="T1" s="307"/>
      <c r="U1" s="307"/>
      <c r="V1" s="307"/>
      <c r="W1" s="307"/>
      <c r="X1" s="307"/>
      <c r="Y1" s="307"/>
      <c r="Z1" s="307"/>
      <c r="AA1" s="307"/>
      <c r="AB1" s="307"/>
      <c r="AC1" s="307"/>
      <c r="AD1" s="8"/>
      <c r="AE1" s="8"/>
      <c r="AF1" s="4"/>
    </row>
    <row r="2" spans="1:36" ht="6" customHeight="1">
      <c r="A2" s="4"/>
      <c r="B2" s="808"/>
      <c r="C2" s="808"/>
      <c r="D2" s="808"/>
      <c r="E2" s="403"/>
      <c r="F2" s="8"/>
      <c r="G2" s="8"/>
      <c r="H2" s="8"/>
      <c r="I2" s="8"/>
      <c r="J2" s="8"/>
      <c r="K2" s="8"/>
      <c r="L2" s="8"/>
      <c r="M2" s="840"/>
      <c r="N2" s="840"/>
      <c r="O2" s="840"/>
      <c r="P2" s="840"/>
      <c r="Q2" s="840"/>
      <c r="R2" s="840"/>
      <c r="S2" s="840"/>
      <c r="T2" s="840"/>
      <c r="U2" s="840"/>
      <c r="V2" s="840"/>
      <c r="W2" s="840"/>
      <c r="X2" s="840"/>
      <c r="Y2" s="840"/>
      <c r="Z2" s="840"/>
      <c r="AA2" s="840"/>
      <c r="AB2" s="840"/>
      <c r="AC2" s="840"/>
      <c r="AD2" s="840"/>
      <c r="AE2" s="841"/>
      <c r="AF2" s="4"/>
    </row>
    <row r="3" spans="1:36" ht="13.5" customHeight="1" thickBot="1">
      <c r="A3" s="4"/>
      <c r="B3" s="8"/>
      <c r="C3" s="8"/>
      <c r="D3" s="8"/>
      <c r="E3" s="8"/>
      <c r="F3" s="668"/>
      <c r="G3" s="668"/>
      <c r="H3" s="668"/>
      <c r="I3" s="668"/>
      <c r="J3" s="668"/>
      <c r="K3" s="668"/>
      <c r="L3" s="668"/>
      <c r="M3" s="668"/>
      <c r="N3" s="668"/>
      <c r="O3" s="668"/>
      <c r="P3" s="668"/>
      <c r="Q3" s="668"/>
      <c r="R3" s="668"/>
      <c r="S3" s="668"/>
      <c r="T3" s="668"/>
      <c r="U3" s="668"/>
      <c r="V3" s="668"/>
      <c r="W3" s="668"/>
      <c r="X3" s="668"/>
      <c r="Y3" s="668"/>
      <c r="Z3" s="668"/>
      <c r="AA3" s="668"/>
      <c r="AB3" s="668"/>
      <c r="AC3" s="668"/>
      <c r="AD3" s="668" t="s">
        <v>82</v>
      </c>
      <c r="AE3" s="824"/>
      <c r="AF3" s="4"/>
    </row>
    <row r="4" spans="1:36" s="12" customFormat="1" ht="13.5" customHeight="1" thickBot="1">
      <c r="A4" s="11"/>
      <c r="B4" s="20"/>
      <c r="C4" s="1440" t="s">
        <v>301</v>
      </c>
      <c r="D4" s="1441"/>
      <c r="E4" s="1441"/>
      <c r="F4" s="1441"/>
      <c r="G4" s="1441"/>
      <c r="H4" s="1441"/>
      <c r="I4" s="1441"/>
      <c r="J4" s="1441"/>
      <c r="K4" s="1441"/>
      <c r="L4" s="1441"/>
      <c r="M4" s="1441"/>
      <c r="N4" s="1441"/>
      <c r="O4" s="1441"/>
      <c r="P4" s="1441"/>
      <c r="Q4" s="1441"/>
      <c r="R4" s="1441"/>
      <c r="S4" s="1441"/>
      <c r="T4" s="1441"/>
      <c r="U4" s="1441"/>
      <c r="V4" s="1441"/>
      <c r="W4" s="1441"/>
      <c r="X4" s="1441"/>
      <c r="Y4" s="1441"/>
      <c r="Z4" s="1441"/>
      <c r="AA4" s="1441"/>
      <c r="AB4" s="1441"/>
      <c r="AC4" s="1441"/>
      <c r="AD4" s="1442"/>
      <c r="AE4" s="824"/>
      <c r="AF4" s="11"/>
    </row>
    <row r="5" spans="1:36" ht="4.5" customHeight="1">
      <c r="A5" s="4"/>
      <c r="B5" s="8"/>
      <c r="C5" s="1511" t="s">
        <v>87</v>
      </c>
      <c r="D5" s="1511"/>
      <c r="E5" s="810"/>
      <c r="F5" s="5"/>
      <c r="G5" s="5"/>
      <c r="H5" s="5"/>
      <c r="I5" s="5"/>
      <c r="J5" s="5"/>
      <c r="K5" s="5"/>
      <c r="L5" s="5"/>
      <c r="M5" s="5"/>
      <c r="N5" s="5"/>
      <c r="O5" s="5"/>
      <c r="P5" s="5"/>
      <c r="Q5" s="5"/>
      <c r="R5" s="5"/>
      <c r="S5" s="5"/>
      <c r="T5" s="5"/>
      <c r="U5" s="5"/>
      <c r="V5" s="5"/>
      <c r="W5" s="5"/>
      <c r="X5" s="5"/>
      <c r="Y5" s="5"/>
      <c r="Z5" s="5"/>
      <c r="AA5" s="5"/>
      <c r="AB5" s="5"/>
      <c r="AC5" s="5"/>
      <c r="AD5" s="5"/>
      <c r="AE5" s="824"/>
      <c r="AF5" s="4"/>
    </row>
    <row r="6" spans="1:36" ht="13.5" customHeight="1">
      <c r="A6" s="4"/>
      <c r="B6" s="8"/>
      <c r="C6" s="1511"/>
      <c r="D6" s="1511"/>
      <c r="E6" s="810"/>
      <c r="F6" s="1475">
        <v>2012</v>
      </c>
      <c r="G6" s="1475"/>
      <c r="H6" s="1475"/>
      <c r="I6" s="1475"/>
      <c r="J6" s="1475"/>
      <c r="K6" s="1475"/>
      <c r="L6" s="1475"/>
      <c r="M6" s="1475"/>
      <c r="N6" s="1475"/>
      <c r="O6" s="1475"/>
      <c r="P6" s="1475"/>
      <c r="Q6" s="1475"/>
      <c r="R6" s="1475"/>
      <c r="S6" s="1475"/>
      <c r="T6" s="1475"/>
      <c r="U6" s="1475"/>
      <c r="V6" s="1475"/>
      <c r="W6" s="1475"/>
      <c r="X6" s="1475"/>
      <c r="Y6" s="1475"/>
      <c r="Z6" s="1475"/>
      <c r="AA6" s="778"/>
      <c r="AB6" s="1475">
        <v>2013</v>
      </c>
      <c r="AC6" s="1475"/>
      <c r="AD6" s="1475"/>
      <c r="AE6" s="824"/>
      <c r="AF6" s="4"/>
    </row>
    <row r="7" spans="1:36">
      <c r="A7" s="4"/>
      <c r="B7" s="8"/>
      <c r="C7" s="810"/>
      <c r="D7" s="810"/>
      <c r="E7" s="810"/>
      <c r="F7" s="789" t="s">
        <v>129</v>
      </c>
      <c r="G7" s="799"/>
      <c r="H7" s="789" t="s">
        <v>128</v>
      </c>
      <c r="I7" s="799"/>
      <c r="J7" s="789" t="s">
        <v>127</v>
      </c>
      <c r="K7" s="799"/>
      <c r="L7" s="789" t="s">
        <v>126</v>
      </c>
      <c r="M7" s="799"/>
      <c r="N7" s="789" t="s">
        <v>125</v>
      </c>
      <c r="O7" s="799"/>
      <c r="P7" s="317" t="s">
        <v>124</v>
      </c>
      <c r="Q7" s="799"/>
      <c r="R7" s="317" t="s">
        <v>123</v>
      </c>
      <c r="S7" s="799"/>
      <c r="T7" s="317" t="s">
        <v>122</v>
      </c>
      <c r="U7" s="799"/>
      <c r="V7" s="317" t="s">
        <v>121</v>
      </c>
      <c r="W7" s="799"/>
      <c r="X7" s="317" t="s">
        <v>120</v>
      </c>
      <c r="Y7" s="799"/>
      <c r="Z7" s="317" t="s">
        <v>119</v>
      </c>
      <c r="AA7" s="799"/>
      <c r="AB7" s="317" t="s">
        <v>118</v>
      </c>
      <c r="AC7" s="799"/>
      <c r="AD7" s="317" t="s">
        <v>129</v>
      </c>
      <c r="AE7" s="843"/>
      <c r="AF7" s="4"/>
    </row>
    <row r="8" spans="1:36" ht="8.25" customHeight="1">
      <c r="A8" s="4"/>
      <c r="B8" s="8"/>
      <c r="C8" s="810"/>
      <c r="D8" s="810"/>
      <c r="E8" s="810"/>
      <c r="F8" s="8"/>
      <c r="G8" s="8"/>
      <c r="H8" s="8"/>
      <c r="I8" s="8"/>
      <c r="J8" s="8"/>
      <c r="K8" s="8"/>
      <c r="L8" s="8"/>
      <c r="M8" s="8"/>
      <c r="N8" s="8"/>
      <c r="O8" s="8"/>
      <c r="P8" s="570"/>
      <c r="Q8" s="8"/>
      <c r="R8" s="570"/>
      <c r="S8" s="8"/>
      <c r="T8" s="570"/>
      <c r="U8" s="8"/>
      <c r="V8" s="570"/>
      <c r="W8" s="8"/>
      <c r="X8" s="570"/>
      <c r="Y8" s="8"/>
      <c r="Z8" s="570"/>
      <c r="AA8" s="8"/>
      <c r="AB8" s="570"/>
      <c r="AC8" s="8"/>
      <c r="AD8" s="570"/>
      <c r="AE8" s="843"/>
      <c r="AF8" s="4"/>
    </row>
    <row r="9" spans="1:36" s="357" customFormat="1" ht="15" customHeight="1">
      <c r="A9" s="137"/>
      <c r="B9" s="373"/>
      <c r="C9" s="1471" t="s">
        <v>77</v>
      </c>
      <c r="D9" s="1471"/>
      <c r="E9" s="818"/>
      <c r="F9" s="1381">
        <v>763701</v>
      </c>
      <c r="G9" s="1381"/>
      <c r="H9" s="1381">
        <v>782237</v>
      </c>
      <c r="I9" s="1381"/>
      <c r="J9" s="1381">
        <v>784292</v>
      </c>
      <c r="K9" s="1381"/>
      <c r="L9" s="1381">
        <v>785260</v>
      </c>
      <c r="M9" s="1381"/>
      <c r="N9" s="1381">
        <v>790199</v>
      </c>
      <c r="O9" s="1381"/>
      <c r="P9" s="1382">
        <v>801674</v>
      </c>
      <c r="Q9" s="1381"/>
      <c r="R9" s="1382">
        <v>809157</v>
      </c>
      <c r="S9" s="1381"/>
      <c r="T9" s="1382">
        <v>824864</v>
      </c>
      <c r="U9" s="1381"/>
      <c r="V9" s="1382">
        <v>845145</v>
      </c>
      <c r="W9" s="1381"/>
      <c r="X9" s="1382">
        <v>862715</v>
      </c>
      <c r="Y9" s="1381"/>
      <c r="Z9" s="1382">
        <v>868637</v>
      </c>
      <c r="AA9" s="1381"/>
      <c r="AB9" s="1382">
        <v>894294</v>
      </c>
      <c r="AC9" s="1381"/>
      <c r="AD9" s="1382">
        <v>902394</v>
      </c>
      <c r="AE9" s="844"/>
      <c r="AF9" s="137"/>
      <c r="AG9" s="138"/>
      <c r="AH9" s="138"/>
      <c r="AI9" s="138"/>
      <c r="AJ9" s="138"/>
    </row>
    <row r="10" spans="1:36" ht="6" customHeight="1">
      <c r="A10" s="4"/>
      <c r="B10" s="8"/>
      <c r="C10" s="313"/>
      <c r="D10" s="313"/>
      <c r="E10" s="810"/>
      <c r="F10" s="335"/>
      <c r="G10" s="8"/>
      <c r="H10" s="335"/>
      <c r="I10" s="8"/>
      <c r="J10" s="335"/>
      <c r="K10" s="8"/>
      <c r="L10" s="335"/>
      <c r="M10" s="8"/>
      <c r="N10" s="335"/>
      <c r="O10" s="8"/>
      <c r="P10" s="374"/>
      <c r="Q10" s="8"/>
      <c r="R10" s="374"/>
      <c r="S10" s="8"/>
      <c r="T10" s="374"/>
      <c r="U10" s="8"/>
      <c r="V10" s="374"/>
      <c r="W10" s="8"/>
      <c r="X10" s="374"/>
      <c r="Y10" s="8"/>
      <c r="Z10" s="374"/>
      <c r="AA10" s="8"/>
      <c r="AB10" s="374"/>
      <c r="AC10" s="8"/>
      <c r="AD10" s="374"/>
      <c r="AE10" s="843"/>
      <c r="AF10" s="4"/>
    </row>
    <row r="11" spans="1:36" ht="18" customHeight="1">
      <c r="A11" s="4"/>
      <c r="B11" s="8"/>
      <c r="C11" s="810"/>
      <c r="D11" s="318" t="s">
        <v>302</v>
      </c>
      <c r="E11" s="810"/>
      <c r="F11" s="238">
        <v>648018</v>
      </c>
      <c r="G11" s="8"/>
      <c r="H11" s="238">
        <v>661403</v>
      </c>
      <c r="I11" s="8"/>
      <c r="J11" s="238">
        <v>655898</v>
      </c>
      <c r="K11" s="8"/>
      <c r="L11" s="238">
        <v>641222</v>
      </c>
      <c r="M11" s="8"/>
      <c r="N11" s="238">
        <v>645955</v>
      </c>
      <c r="O11" s="8"/>
      <c r="P11" s="265">
        <v>655342</v>
      </c>
      <c r="Q11" s="8"/>
      <c r="R11" s="265">
        <v>673421</v>
      </c>
      <c r="S11" s="8"/>
      <c r="T11" s="265">
        <v>683557</v>
      </c>
      <c r="U11" s="8"/>
      <c r="V11" s="265">
        <v>695000</v>
      </c>
      <c r="W11" s="8"/>
      <c r="X11" s="265">
        <v>697789</v>
      </c>
      <c r="Y11" s="8"/>
      <c r="Z11" s="265">
        <v>710652</v>
      </c>
      <c r="AA11" s="8"/>
      <c r="AB11" s="265">
        <v>740062</v>
      </c>
      <c r="AC11" s="8"/>
      <c r="AD11" s="265">
        <v>739611</v>
      </c>
      <c r="AE11" s="843"/>
      <c r="AF11" s="4"/>
    </row>
    <row r="12" spans="1:36" ht="18" customHeight="1">
      <c r="A12" s="4"/>
      <c r="B12" s="8"/>
      <c r="C12" s="810"/>
      <c r="D12" s="318" t="s">
        <v>303</v>
      </c>
      <c r="E12" s="810"/>
      <c r="F12" s="238">
        <v>54037</v>
      </c>
      <c r="G12" s="8"/>
      <c r="H12" s="238">
        <v>55089</v>
      </c>
      <c r="I12" s="8"/>
      <c r="J12" s="238">
        <v>55598</v>
      </c>
      <c r="K12" s="8"/>
      <c r="L12" s="238">
        <v>56624</v>
      </c>
      <c r="M12" s="8"/>
      <c r="N12" s="238">
        <v>50779</v>
      </c>
      <c r="O12" s="8"/>
      <c r="P12" s="265">
        <v>56917</v>
      </c>
      <c r="Q12" s="8"/>
      <c r="R12" s="265">
        <v>55880</v>
      </c>
      <c r="S12" s="8"/>
      <c r="T12" s="265">
        <v>56581</v>
      </c>
      <c r="U12" s="8"/>
      <c r="V12" s="265">
        <v>58294</v>
      </c>
      <c r="W12" s="8"/>
      <c r="X12" s="265">
        <v>58471</v>
      </c>
      <c r="Y12" s="8"/>
      <c r="Z12" s="265">
        <v>58058</v>
      </c>
      <c r="AA12" s="8"/>
      <c r="AB12" s="265">
        <v>57433</v>
      </c>
      <c r="AC12" s="8"/>
      <c r="AD12" s="265">
        <v>59018</v>
      </c>
      <c r="AE12" s="843"/>
      <c r="AF12" s="4"/>
    </row>
    <row r="13" spans="1:36" ht="18" customHeight="1">
      <c r="A13" s="4"/>
      <c r="B13" s="8"/>
      <c r="C13" s="810"/>
      <c r="D13" s="318" t="s">
        <v>304</v>
      </c>
      <c r="E13" s="810"/>
      <c r="F13" s="238">
        <v>44715</v>
      </c>
      <c r="G13" s="8"/>
      <c r="H13" s="238">
        <v>48706</v>
      </c>
      <c r="I13" s="8"/>
      <c r="J13" s="238">
        <v>55777</v>
      </c>
      <c r="K13" s="8"/>
      <c r="L13" s="238">
        <v>68797</v>
      </c>
      <c r="M13" s="8"/>
      <c r="N13" s="238">
        <v>75121</v>
      </c>
      <c r="O13" s="8"/>
      <c r="P13" s="265">
        <v>70983</v>
      </c>
      <c r="Q13" s="8"/>
      <c r="R13" s="265">
        <v>61088</v>
      </c>
      <c r="S13" s="8"/>
      <c r="T13" s="265">
        <v>66837</v>
      </c>
      <c r="U13" s="8"/>
      <c r="V13" s="265">
        <v>72412</v>
      </c>
      <c r="W13" s="8"/>
      <c r="X13" s="265">
        <v>86460</v>
      </c>
      <c r="Y13" s="8"/>
      <c r="Z13" s="265">
        <v>82679</v>
      </c>
      <c r="AA13" s="8"/>
      <c r="AB13" s="265">
        <v>78679</v>
      </c>
      <c r="AC13" s="8"/>
      <c r="AD13" s="265">
        <v>85192</v>
      </c>
      <c r="AE13" s="843"/>
      <c r="AF13" s="4"/>
    </row>
    <row r="14" spans="1:36" ht="18" customHeight="1">
      <c r="A14" s="4"/>
      <c r="B14" s="8"/>
      <c r="C14" s="810"/>
      <c r="D14" s="318" t="s">
        <v>305</v>
      </c>
      <c r="E14" s="810"/>
      <c r="F14" s="238">
        <v>16931</v>
      </c>
      <c r="G14" s="8"/>
      <c r="H14" s="238">
        <v>17039</v>
      </c>
      <c r="I14" s="8"/>
      <c r="J14" s="238">
        <v>17019</v>
      </c>
      <c r="K14" s="8"/>
      <c r="L14" s="238">
        <v>18617</v>
      </c>
      <c r="M14" s="8"/>
      <c r="N14" s="238">
        <v>18344</v>
      </c>
      <c r="O14" s="8"/>
      <c r="P14" s="265">
        <v>18432</v>
      </c>
      <c r="Q14" s="8"/>
      <c r="R14" s="265">
        <v>18768</v>
      </c>
      <c r="S14" s="8"/>
      <c r="T14" s="265">
        <v>17889</v>
      </c>
      <c r="U14" s="8"/>
      <c r="V14" s="265">
        <v>19439</v>
      </c>
      <c r="W14" s="8"/>
      <c r="X14" s="265">
        <v>19995</v>
      </c>
      <c r="Y14" s="8"/>
      <c r="Z14" s="265">
        <v>17248</v>
      </c>
      <c r="AA14" s="8"/>
      <c r="AB14" s="265">
        <v>18120</v>
      </c>
      <c r="AC14" s="8"/>
      <c r="AD14" s="265">
        <v>18573</v>
      </c>
      <c r="AE14" s="843"/>
      <c r="AF14" s="4"/>
    </row>
    <row r="15" spans="1:36" ht="13.5" customHeight="1" thickBot="1">
      <c r="A15" s="4"/>
      <c r="B15" s="8"/>
      <c r="C15" s="810"/>
      <c r="D15" s="810"/>
      <c r="E15" s="810"/>
      <c r="F15" s="668"/>
      <c r="G15" s="668"/>
      <c r="H15" s="668"/>
      <c r="I15" s="668"/>
      <c r="J15" s="668"/>
      <c r="K15" s="668"/>
      <c r="L15" s="668"/>
      <c r="M15" s="668"/>
      <c r="N15" s="668"/>
      <c r="O15" s="668"/>
      <c r="P15" s="668"/>
      <c r="Q15" s="668"/>
      <c r="R15" s="668"/>
      <c r="S15" s="668"/>
      <c r="T15" s="668"/>
      <c r="U15" s="668"/>
      <c r="V15" s="668"/>
      <c r="W15" s="668"/>
      <c r="X15" s="668"/>
      <c r="Y15" s="668"/>
      <c r="Z15" s="668"/>
      <c r="AA15" s="668"/>
      <c r="AB15" s="668"/>
      <c r="AC15" s="668"/>
      <c r="AD15" s="668"/>
      <c r="AE15" s="843"/>
      <c r="AF15" s="4"/>
    </row>
    <row r="16" spans="1:36" ht="13.5" customHeight="1" thickBot="1">
      <c r="A16" s="4"/>
      <c r="B16" s="8"/>
      <c r="C16" s="1440" t="s">
        <v>26</v>
      </c>
      <c r="D16" s="1441"/>
      <c r="E16" s="1441"/>
      <c r="F16" s="1441"/>
      <c r="G16" s="1441"/>
      <c r="H16" s="1441"/>
      <c r="I16" s="1441"/>
      <c r="J16" s="1441"/>
      <c r="K16" s="1441"/>
      <c r="L16" s="1441"/>
      <c r="M16" s="1441"/>
      <c r="N16" s="1441"/>
      <c r="O16" s="1441"/>
      <c r="P16" s="1441"/>
      <c r="Q16" s="1441"/>
      <c r="R16" s="1441"/>
      <c r="S16" s="1441"/>
      <c r="T16" s="1441"/>
      <c r="U16" s="1441"/>
      <c r="V16" s="1441"/>
      <c r="W16" s="1441"/>
      <c r="X16" s="1441"/>
      <c r="Y16" s="1441"/>
      <c r="Z16" s="1441"/>
      <c r="AA16" s="1441"/>
      <c r="AB16" s="1441"/>
      <c r="AC16" s="1441"/>
      <c r="AD16" s="1442"/>
      <c r="AE16" s="843"/>
      <c r="AF16" s="4"/>
    </row>
    <row r="17" spans="1:32" ht="9.75" customHeight="1">
      <c r="A17" s="4"/>
      <c r="B17" s="8"/>
      <c r="C17" s="1511" t="s">
        <v>87</v>
      </c>
      <c r="D17" s="1511"/>
      <c r="E17" s="810"/>
      <c r="F17" s="799"/>
      <c r="G17" s="799"/>
      <c r="H17" s="799"/>
      <c r="I17" s="799"/>
      <c r="J17" s="799"/>
      <c r="K17" s="799"/>
      <c r="L17" s="799"/>
      <c r="M17" s="799"/>
      <c r="N17" s="799"/>
      <c r="O17" s="799"/>
      <c r="P17" s="799"/>
      <c r="Q17" s="799"/>
      <c r="R17" s="799"/>
      <c r="S17" s="799"/>
      <c r="T17" s="799"/>
      <c r="U17" s="799"/>
      <c r="V17" s="799"/>
      <c r="W17" s="799"/>
      <c r="X17" s="799"/>
      <c r="Y17" s="799"/>
      <c r="Z17" s="799"/>
      <c r="AA17" s="799"/>
      <c r="AB17" s="799"/>
      <c r="AC17" s="799"/>
      <c r="AD17" s="799"/>
      <c r="AE17" s="843"/>
      <c r="AF17" s="4"/>
    </row>
    <row r="18" spans="1:32" ht="3.75" customHeight="1">
      <c r="A18" s="4"/>
      <c r="B18" s="8"/>
      <c r="C18" s="1511"/>
      <c r="D18" s="1511"/>
      <c r="E18" s="810"/>
      <c r="F18" s="799"/>
      <c r="G18" s="799"/>
      <c r="H18" s="799"/>
      <c r="I18" s="799"/>
      <c r="J18" s="799"/>
      <c r="K18" s="799"/>
      <c r="L18" s="799"/>
      <c r="M18" s="799"/>
      <c r="N18" s="799"/>
      <c r="O18" s="799"/>
      <c r="P18" s="799"/>
      <c r="Q18" s="799"/>
      <c r="R18" s="799"/>
      <c r="S18" s="799"/>
      <c r="T18" s="799"/>
      <c r="U18" s="799"/>
      <c r="V18" s="799"/>
      <c r="W18" s="799"/>
      <c r="X18" s="799"/>
      <c r="Y18" s="799"/>
      <c r="Z18" s="799"/>
      <c r="AA18" s="799"/>
      <c r="AB18" s="799"/>
      <c r="AC18" s="799"/>
      <c r="AD18" s="799"/>
      <c r="AE18" s="843"/>
      <c r="AF18" s="4"/>
    </row>
    <row r="19" spans="1:32" s="357" customFormat="1" ht="12.75" customHeight="1">
      <c r="A19" s="137"/>
      <c r="B19" s="373"/>
      <c r="C19" s="1471" t="s">
        <v>77</v>
      </c>
      <c r="D19" s="1471"/>
      <c r="E19" s="902"/>
      <c r="F19" s="1381">
        <v>648018</v>
      </c>
      <c r="G19" s="817"/>
      <c r="H19" s="1381">
        <v>661403</v>
      </c>
      <c r="I19" s="817"/>
      <c r="J19" s="1381">
        <v>655898</v>
      </c>
      <c r="K19" s="817"/>
      <c r="L19" s="1381">
        <v>641222</v>
      </c>
      <c r="M19" s="817"/>
      <c r="N19" s="1381">
        <v>645955</v>
      </c>
      <c r="O19" s="1381"/>
      <c r="P19" s="1382">
        <v>655342</v>
      </c>
      <c r="Q19" s="1381"/>
      <c r="R19" s="1382">
        <v>673421</v>
      </c>
      <c r="S19" s="1381"/>
      <c r="T19" s="1382">
        <v>683557</v>
      </c>
      <c r="U19" s="1381"/>
      <c r="V19" s="1382">
        <v>695000</v>
      </c>
      <c r="W19" s="1381"/>
      <c r="X19" s="1382">
        <v>697789</v>
      </c>
      <c r="Y19" s="1381"/>
      <c r="Z19" s="1382">
        <v>710652</v>
      </c>
      <c r="AA19" s="1381"/>
      <c r="AB19" s="1382">
        <v>740062</v>
      </c>
      <c r="AC19" s="1381"/>
      <c r="AD19" s="1382">
        <v>739611</v>
      </c>
      <c r="AE19" s="844"/>
      <c r="AF19" s="137"/>
    </row>
    <row r="20" spans="1:32" ht="5.25" customHeight="1">
      <c r="A20" s="4"/>
      <c r="B20" s="8"/>
      <c r="C20" s="313"/>
      <c r="D20" s="313"/>
      <c r="E20" s="810"/>
      <c r="F20" s="335"/>
      <c r="G20" s="8"/>
      <c r="H20" s="335"/>
      <c r="I20" s="8"/>
      <c r="J20" s="335"/>
      <c r="K20" s="8"/>
      <c r="L20" s="335"/>
      <c r="M20" s="8"/>
      <c r="N20" s="335"/>
      <c r="O20" s="8"/>
      <c r="P20" s="374"/>
      <c r="Q20" s="8"/>
      <c r="R20" s="374"/>
      <c r="S20" s="8"/>
      <c r="T20" s="374"/>
      <c r="U20" s="8"/>
      <c r="V20" s="374"/>
      <c r="W20" s="8"/>
      <c r="X20" s="374"/>
      <c r="Y20" s="8"/>
      <c r="Z20" s="374"/>
      <c r="AA20" s="8"/>
      <c r="AB20" s="374"/>
      <c r="AC20" s="8"/>
      <c r="AD20" s="374"/>
      <c r="AE20" s="843"/>
      <c r="AF20" s="4"/>
    </row>
    <row r="21" spans="1:32" ht="15.75" customHeight="1">
      <c r="A21" s="4"/>
      <c r="B21" s="8"/>
      <c r="C21" s="156" t="s">
        <v>81</v>
      </c>
      <c r="D21" s="18"/>
      <c r="E21" s="810"/>
      <c r="F21" s="238">
        <v>315071</v>
      </c>
      <c r="G21" s="8"/>
      <c r="H21" s="238">
        <v>323092</v>
      </c>
      <c r="I21" s="8"/>
      <c r="J21" s="238">
        <v>320705</v>
      </c>
      <c r="K21" s="8"/>
      <c r="L21" s="238">
        <v>314742</v>
      </c>
      <c r="M21" s="8"/>
      <c r="N21" s="238">
        <v>315832</v>
      </c>
      <c r="O21" s="8"/>
      <c r="P21" s="265">
        <v>380421</v>
      </c>
      <c r="Q21" s="8"/>
      <c r="R21" s="265">
        <v>325933</v>
      </c>
      <c r="S21" s="8"/>
      <c r="T21" s="265">
        <v>329797</v>
      </c>
      <c r="U21" s="8"/>
      <c r="V21" s="265">
        <v>338548</v>
      </c>
      <c r="W21" s="8"/>
      <c r="X21" s="265">
        <v>343259</v>
      </c>
      <c r="Y21" s="8"/>
      <c r="Z21" s="265">
        <v>352424</v>
      </c>
      <c r="AA21" s="8"/>
      <c r="AB21" s="265">
        <v>368092</v>
      </c>
      <c r="AC21" s="8"/>
      <c r="AD21" s="265">
        <v>368906</v>
      </c>
      <c r="AE21" s="843"/>
      <c r="AF21" s="4"/>
    </row>
    <row r="22" spans="1:32" ht="15.75" customHeight="1">
      <c r="A22" s="4"/>
      <c r="B22" s="8"/>
      <c r="C22" s="156" t="s">
        <v>80</v>
      </c>
      <c r="D22" s="18"/>
      <c r="E22" s="810"/>
      <c r="F22" s="238">
        <v>332947</v>
      </c>
      <c r="G22" s="8"/>
      <c r="H22" s="238">
        <v>338311</v>
      </c>
      <c r="I22" s="8"/>
      <c r="J22" s="238">
        <v>335193</v>
      </c>
      <c r="K22" s="8"/>
      <c r="L22" s="238">
        <v>326480</v>
      </c>
      <c r="M22" s="8"/>
      <c r="N22" s="238">
        <v>330123</v>
      </c>
      <c r="O22" s="8"/>
      <c r="P22" s="265">
        <v>274921</v>
      </c>
      <c r="Q22" s="8"/>
      <c r="R22" s="265">
        <v>347488</v>
      </c>
      <c r="S22" s="8"/>
      <c r="T22" s="265">
        <v>353760</v>
      </c>
      <c r="U22" s="8"/>
      <c r="V22" s="265">
        <v>356452</v>
      </c>
      <c r="W22" s="8"/>
      <c r="X22" s="265">
        <v>354530</v>
      </c>
      <c r="Y22" s="8"/>
      <c r="Z22" s="265">
        <v>358228</v>
      </c>
      <c r="AA22" s="8"/>
      <c r="AB22" s="265">
        <v>371970</v>
      </c>
      <c r="AC22" s="8"/>
      <c r="AD22" s="265">
        <v>370705</v>
      </c>
      <c r="AE22" s="843"/>
      <c r="AF22" s="4"/>
    </row>
    <row r="23" spans="1:32" ht="8.25" customHeight="1">
      <c r="A23" s="4"/>
      <c r="B23" s="8"/>
      <c r="C23" s="318"/>
      <c r="D23" s="18"/>
      <c r="E23" s="18"/>
      <c r="F23" s="238"/>
      <c r="G23" s="8"/>
      <c r="H23" s="238"/>
      <c r="I23" s="8"/>
      <c r="J23" s="238"/>
      <c r="K23" s="8"/>
      <c r="L23" s="238"/>
      <c r="M23" s="8"/>
      <c r="N23" s="238"/>
      <c r="O23" s="8"/>
      <c r="P23" s="265"/>
      <c r="Q23" s="8"/>
      <c r="R23" s="265"/>
      <c r="S23" s="8"/>
      <c r="T23" s="265"/>
      <c r="U23" s="8"/>
      <c r="V23" s="265"/>
      <c r="W23" s="8"/>
      <c r="X23" s="265"/>
      <c r="Y23" s="8"/>
      <c r="Z23" s="265"/>
      <c r="AA23" s="8"/>
      <c r="AB23" s="265"/>
      <c r="AC23" s="8"/>
      <c r="AD23" s="265"/>
      <c r="AE23" s="843"/>
      <c r="AF23" s="4"/>
    </row>
    <row r="24" spans="1:32" ht="15.75" customHeight="1">
      <c r="A24" s="4"/>
      <c r="B24" s="8"/>
      <c r="C24" s="156" t="s">
        <v>306</v>
      </c>
      <c r="D24" s="18"/>
      <c r="E24" s="810"/>
      <c r="F24" s="238">
        <v>80992</v>
      </c>
      <c r="G24" s="8"/>
      <c r="H24" s="238">
        <v>82701</v>
      </c>
      <c r="I24" s="8"/>
      <c r="J24" s="238">
        <v>81685</v>
      </c>
      <c r="K24" s="8"/>
      <c r="L24" s="238">
        <v>78888</v>
      </c>
      <c r="M24" s="8"/>
      <c r="N24" s="238">
        <v>78497</v>
      </c>
      <c r="O24" s="8"/>
      <c r="P24" s="265">
        <v>78831</v>
      </c>
      <c r="Q24" s="8"/>
      <c r="R24" s="265">
        <v>81768</v>
      </c>
      <c r="S24" s="8"/>
      <c r="T24" s="265">
        <v>86196</v>
      </c>
      <c r="U24" s="8"/>
      <c r="V24" s="265">
        <v>90651</v>
      </c>
      <c r="W24" s="8"/>
      <c r="X24" s="265">
        <v>91372</v>
      </c>
      <c r="Y24" s="8"/>
      <c r="Z24" s="265">
        <v>87966</v>
      </c>
      <c r="AA24" s="8"/>
      <c r="AB24" s="265">
        <v>93224</v>
      </c>
      <c r="AC24" s="8"/>
      <c r="AD24" s="265">
        <v>91800</v>
      </c>
      <c r="AE24" s="843"/>
      <c r="AF24" s="4"/>
    </row>
    <row r="25" spans="1:32" ht="15.75" customHeight="1">
      <c r="A25" s="4"/>
      <c r="B25" s="8"/>
      <c r="C25" s="156" t="s">
        <v>307</v>
      </c>
      <c r="D25" s="18"/>
      <c r="E25" s="810"/>
      <c r="F25" s="238">
        <v>567026</v>
      </c>
      <c r="G25" s="8"/>
      <c r="H25" s="238">
        <v>578702</v>
      </c>
      <c r="I25" s="8"/>
      <c r="J25" s="238">
        <v>574213</v>
      </c>
      <c r="K25" s="8"/>
      <c r="L25" s="238">
        <v>562334</v>
      </c>
      <c r="M25" s="8"/>
      <c r="N25" s="238">
        <v>567458</v>
      </c>
      <c r="O25" s="8"/>
      <c r="P25" s="265">
        <v>576511</v>
      </c>
      <c r="Q25" s="8"/>
      <c r="R25" s="265">
        <v>591653</v>
      </c>
      <c r="S25" s="8"/>
      <c r="T25" s="265">
        <v>597361</v>
      </c>
      <c r="U25" s="8"/>
      <c r="V25" s="265">
        <v>604349</v>
      </c>
      <c r="W25" s="8"/>
      <c r="X25" s="265">
        <v>606417</v>
      </c>
      <c r="Y25" s="8"/>
      <c r="Z25" s="265">
        <v>622686</v>
      </c>
      <c r="AA25" s="8"/>
      <c r="AB25" s="265">
        <v>646838</v>
      </c>
      <c r="AC25" s="8"/>
      <c r="AD25" s="265">
        <v>647811</v>
      </c>
      <c r="AE25" s="843"/>
      <c r="AF25" s="4"/>
    </row>
    <row r="26" spans="1:32" ht="8.25" customHeight="1">
      <c r="A26" s="4"/>
      <c r="B26" s="8"/>
      <c r="C26" s="14"/>
      <c r="D26" s="18"/>
      <c r="E26" s="22"/>
      <c r="F26" s="238"/>
      <c r="G26" s="8"/>
      <c r="H26" s="238"/>
      <c r="I26" s="8"/>
      <c r="J26" s="238"/>
      <c r="K26" s="8"/>
      <c r="L26" s="238"/>
      <c r="M26" s="8"/>
      <c r="N26" s="238"/>
      <c r="O26" s="8"/>
      <c r="P26" s="265"/>
      <c r="Q26" s="8"/>
      <c r="R26" s="265"/>
      <c r="S26" s="8"/>
      <c r="T26" s="265"/>
      <c r="U26" s="8"/>
      <c r="V26" s="265"/>
      <c r="W26" s="8"/>
      <c r="X26" s="265"/>
      <c r="Y26" s="8"/>
      <c r="Z26" s="265"/>
      <c r="AA26" s="8"/>
      <c r="AB26" s="265"/>
      <c r="AC26" s="8"/>
      <c r="AD26" s="265"/>
      <c r="AE26" s="843"/>
      <c r="AF26" s="4"/>
    </row>
    <row r="27" spans="1:32" ht="15.75" customHeight="1">
      <c r="A27" s="4"/>
      <c r="B27" s="8"/>
      <c r="C27" s="156" t="s">
        <v>288</v>
      </c>
      <c r="D27" s="18"/>
      <c r="E27" s="810"/>
      <c r="F27" s="238">
        <v>48462</v>
      </c>
      <c r="G27" s="8"/>
      <c r="H27" s="238">
        <v>49447</v>
      </c>
      <c r="I27" s="8"/>
      <c r="J27" s="238">
        <v>48594</v>
      </c>
      <c r="K27" s="8"/>
      <c r="L27" s="238">
        <v>47560</v>
      </c>
      <c r="M27" s="8"/>
      <c r="N27" s="238">
        <v>47841</v>
      </c>
      <c r="O27" s="8"/>
      <c r="P27" s="265">
        <v>49988</v>
      </c>
      <c r="Q27" s="8"/>
      <c r="R27" s="265">
        <v>53730</v>
      </c>
      <c r="S27" s="8"/>
      <c r="T27" s="265">
        <v>58068</v>
      </c>
      <c r="U27" s="8"/>
      <c r="V27" s="265">
        <v>61345</v>
      </c>
      <c r="W27" s="8"/>
      <c r="X27" s="265">
        <v>61593</v>
      </c>
      <c r="Y27" s="8"/>
      <c r="Z27" s="265">
        <v>58425</v>
      </c>
      <c r="AA27" s="8"/>
      <c r="AB27" s="265">
        <v>60766</v>
      </c>
      <c r="AC27" s="8"/>
      <c r="AD27" s="265">
        <v>60298</v>
      </c>
      <c r="AE27" s="843"/>
      <c r="AF27" s="4"/>
    </row>
    <row r="28" spans="1:32" ht="15.75" customHeight="1">
      <c r="A28" s="4"/>
      <c r="B28" s="8"/>
      <c r="C28" s="156" t="s">
        <v>308</v>
      </c>
      <c r="D28" s="18"/>
      <c r="E28" s="810"/>
      <c r="F28" s="238">
        <v>599556</v>
      </c>
      <c r="G28" s="8"/>
      <c r="H28" s="238">
        <v>611956</v>
      </c>
      <c r="I28" s="8"/>
      <c r="J28" s="238">
        <v>607304</v>
      </c>
      <c r="K28" s="8"/>
      <c r="L28" s="238">
        <v>593662</v>
      </c>
      <c r="M28" s="8"/>
      <c r="N28" s="238">
        <v>598114</v>
      </c>
      <c r="O28" s="8"/>
      <c r="P28" s="265">
        <v>605354</v>
      </c>
      <c r="Q28" s="8"/>
      <c r="R28" s="265">
        <v>619691</v>
      </c>
      <c r="S28" s="8"/>
      <c r="T28" s="265">
        <v>625489</v>
      </c>
      <c r="U28" s="8"/>
      <c r="V28" s="265">
        <v>633655</v>
      </c>
      <c r="W28" s="8"/>
      <c r="X28" s="265">
        <v>636196</v>
      </c>
      <c r="Y28" s="8"/>
      <c r="Z28" s="265">
        <v>652227</v>
      </c>
      <c r="AA28" s="8"/>
      <c r="AB28" s="265">
        <v>679296</v>
      </c>
      <c r="AC28" s="8"/>
      <c r="AD28" s="265">
        <v>679313</v>
      </c>
      <c r="AE28" s="843"/>
      <c r="AF28" s="4"/>
    </row>
    <row r="29" spans="1:32" ht="15" customHeight="1">
      <c r="A29" s="4"/>
      <c r="B29" s="8"/>
      <c r="C29" s="669"/>
      <c r="D29" s="155" t="s">
        <v>289</v>
      </c>
      <c r="E29" s="810"/>
      <c r="F29" s="238">
        <v>20504</v>
      </c>
      <c r="G29" s="8"/>
      <c r="H29" s="238">
        <v>20890</v>
      </c>
      <c r="I29" s="8"/>
      <c r="J29" s="238">
        <v>19596</v>
      </c>
      <c r="K29" s="8"/>
      <c r="L29" s="238">
        <v>18203</v>
      </c>
      <c r="M29" s="8"/>
      <c r="N29" s="238">
        <v>18087</v>
      </c>
      <c r="O29" s="8"/>
      <c r="P29" s="265">
        <v>18736</v>
      </c>
      <c r="Q29" s="8"/>
      <c r="R29" s="265">
        <v>18739</v>
      </c>
      <c r="S29" s="8"/>
      <c r="T29" s="265">
        <v>18444</v>
      </c>
      <c r="U29" s="8"/>
      <c r="V29" s="265">
        <v>19736</v>
      </c>
      <c r="W29" s="8"/>
      <c r="X29" s="265">
        <v>20237</v>
      </c>
      <c r="Y29" s="8"/>
      <c r="Z29" s="265">
        <v>20476</v>
      </c>
      <c r="AA29" s="8"/>
      <c r="AB29" s="265">
        <v>21550</v>
      </c>
      <c r="AC29" s="8"/>
      <c r="AD29" s="265">
        <v>22350</v>
      </c>
      <c r="AE29" s="843"/>
      <c r="AF29" s="4"/>
    </row>
    <row r="30" spans="1:32" ht="15" customHeight="1">
      <c r="A30" s="4"/>
      <c r="B30" s="8"/>
      <c r="C30" s="669"/>
      <c r="D30" s="155" t="s">
        <v>290</v>
      </c>
      <c r="E30" s="810"/>
      <c r="F30" s="238">
        <v>208393</v>
      </c>
      <c r="G30" s="8"/>
      <c r="H30" s="238">
        <v>213687</v>
      </c>
      <c r="I30" s="8"/>
      <c r="J30" s="238">
        <v>212438</v>
      </c>
      <c r="K30" s="8"/>
      <c r="L30" s="238">
        <v>208831</v>
      </c>
      <c r="M30" s="8"/>
      <c r="N30" s="238">
        <v>209089</v>
      </c>
      <c r="O30" s="8"/>
      <c r="P30" s="265">
        <v>210289</v>
      </c>
      <c r="Q30" s="8"/>
      <c r="R30" s="265">
        <v>213978</v>
      </c>
      <c r="S30" s="8"/>
      <c r="T30" s="265">
        <v>213575</v>
      </c>
      <c r="U30" s="8"/>
      <c r="V30" s="265">
        <v>216630</v>
      </c>
      <c r="W30" s="8"/>
      <c r="X30" s="265">
        <v>216458</v>
      </c>
      <c r="Y30" s="8"/>
      <c r="Z30" s="265">
        <v>223198</v>
      </c>
      <c r="AA30" s="8"/>
      <c r="AB30" s="265">
        <v>231012</v>
      </c>
      <c r="AC30" s="8"/>
      <c r="AD30" s="265">
        <v>230964</v>
      </c>
      <c r="AE30" s="843"/>
      <c r="AF30" s="4"/>
    </row>
    <row r="31" spans="1:32" ht="15" customHeight="1">
      <c r="A31" s="4"/>
      <c r="B31" s="8"/>
      <c r="C31" s="669"/>
      <c r="D31" s="155" t="s">
        <v>221</v>
      </c>
      <c r="E31" s="810"/>
      <c r="F31" s="238">
        <v>367745</v>
      </c>
      <c r="G31" s="8"/>
      <c r="H31" s="238">
        <v>374457</v>
      </c>
      <c r="I31" s="8"/>
      <c r="J31" s="238">
        <v>372219</v>
      </c>
      <c r="K31" s="8"/>
      <c r="L31" s="238">
        <v>363429</v>
      </c>
      <c r="M31" s="8"/>
      <c r="N31" s="238">
        <v>367607</v>
      </c>
      <c r="O31" s="8"/>
      <c r="P31" s="265">
        <v>372787</v>
      </c>
      <c r="Q31" s="8"/>
      <c r="R31" s="265">
        <v>383193</v>
      </c>
      <c r="S31" s="8"/>
      <c r="T31" s="265">
        <v>389529</v>
      </c>
      <c r="U31" s="8"/>
      <c r="V31" s="265">
        <v>393135</v>
      </c>
      <c r="W31" s="8"/>
      <c r="X31" s="265">
        <v>395099</v>
      </c>
      <c r="Y31" s="8"/>
      <c r="Z31" s="265">
        <v>403480</v>
      </c>
      <c r="AA31" s="8"/>
      <c r="AB31" s="265">
        <v>421158</v>
      </c>
      <c r="AC31" s="8"/>
      <c r="AD31" s="265">
        <v>420311</v>
      </c>
      <c r="AE31" s="843"/>
      <c r="AF31" s="4"/>
    </row>
    <row r="32" spans="1:32" ht="15" customHeight="1">
      <c r="A32" s="4"/>
      <c r="B32" s="8"/>
      <c r="C32" s="669"/>
      <c r="D32" s="155" t="s">
        <v>291</v>
      </c>
      <c r="E32" s="810"/>
      <c r="F32" s="238">
        <v>2914</v>
      </c>
      <c r="G32" s="8"/>
      <c r="H32" s="238">
        <v>2922</v>
      </c>
      <c r="I32" s="8"/>
      <c r="J32" s="238">
        <v>3051</v>
      </c>
      <c r="K32" s="8"/>
      <c r="L32" s="238">
        <v>3199</v>
      </c>
      <c r="M32" s="8"/>
      <c r="N32" s="238">
        <v>3331</v>
      </c>
      <c r="O32" s="8"/>
      <c r="P32" s="265">
        <v>3542</v>
      </c>
      <c r="Q32" s="8"/>
      <c r="R32" s="265">
        <v>3781</v>
      </c>
      <c r="S32" s="8"/>
      <c r="T32" s="265">
        <v>3941</v>
      </c>
      <c r="U32" s="8"/>
      <c r="V32" s="265">
        <v>4154</v>
      </c>
      <c r="W32" s="8"/>
      <c r="X32" s="265">
        <v>4402</v>
      </c>
      <c r="Y32" s="8"/>
      <c r="Z32" s="265">
        <v>5073</v>
      </c>
      <c r="AA32" s="8"/>
      <c r="AB32" s="265">
        <v>5576</v>
      </c>
      <c r="AC32" s="8"/>
      <c r="AD32" s="265">
        <v>5688</v>
      </c>
      <c r="AE32" s="843"/>
      <c r="AF32" s="4"/>
    </row>
    <row r="33" spans="1:32" ht="8.25" customHeight="1">
      <c r="A33" s="4"/>
      <c r="B33" s="8"/>
      <c r="C33" s="669"/>
      <c r="D33" s="18"/>
      <c r="E33" s="810"/>
      <c r="F33" s="238"/>
      <c r="G33" s="8"/>
      <c r="H33" s="238"/>
      <c r="I33" s="8"/>
      <c r="J33" s="238"/>
      <c r="K33" s="8"/>
      <c r="L33" s="238"/>
      <c r="M33" s="8"/>
      <c r="N33" s="238"/>
      <c r="O33" s="8"/>
      <c r="P33" s="265"/>
      <c r="Q33" s="8"/>
      <c r="R33" s="265"/>
      <c r="S33" s="8"/>
      <c r="T33" s="265"/>
      <c r="U33" s="8"/>
      <c r="V33" s="265"/>
      <c r="W33" s="8"/>
      <c r="X33" s="265"/>
      <c r="Y33" s="8"/>
      <c r="Z33" s="265"/>
      <c r="AA33" s="8"/>
      <c r="AB33" s="265"/>
      <c r="AC33" s="8"/>
      <c r="AD33" s="265"/>
      <c r="AE33" s="843"/>
      <c r="AF33" s="4"/>
    </row>
    <row r="34" spans="1:32" ht="15.75" customHeight="1">
      <c r="A34" s="4"/>
      <c r="B34" s="8"/>
      <c r="C34" s="156" t="s">
        <v>309</v>
      </c>
      <c r="D34" s="18"/>
      <c r="E34" s="810"/>
      <c r="F34" s="238">
        <v>408086</v>
      </c>
      <c r="G34" s="8"/>
      <c r="H34" s="238">
        <v>418349</v>
      </c>
      <c r="I34" s="8"/>
      <c r="J34" s="238">
        <v>412708</v>
      </c>
      <c r="K34" s="8"/>
      <c r="L34" s="238">
        <v>401047</v>
      </c>
      <c r="M34" s="8"/>
      <c r="N34" s="238">
        <v>403677</v>
      </c>
      <c r="O34" s="8"/>
      <c r="P34" s="265">
        <v>405560</v>
      </c>
      <c r="Q34" s="8"/>
      <c r="R34" s="265">
        <v>413759</v>
      </c>
      <c r="S34" s="8"/>
      <c r="T34" s="265">
        <v>419277</v>
      </c>
      <c r="U34" s="8"/>
      <c r="V34" s="265">
        <v>421086</v>
      </c>
      <c r="W34" s="8"/>
      <c r="X34" s="265">
        <v>421965</v>
      </c>
      <c r="Y34" s="8"/>
      <c r="Z34" s="265">
        <v>417897</v>
      </c>
      <c r="AA34" s="8"/>
      <c r="AB34" s="265">
        <v>433070</v>
      </c>
      <c r="AC34" s="8"/>
      <c r="AD34" s="265">
        <v>426483</v>
      </c>
      <c r="AE34" s="843"/>
      <c r="AF34" s="4"/>
    </row>
    <row r="35" spans="1:32" ht="15.75" customHeight="1">
      <c r="A35" s="4"/>
      <c r="B35" s="8"/>
      <c r="C35" s="156" t="s">
        <v>310</v>
      </c>
      <c r="D35" s="18"/>
      <c r="E35" s="810"/>
      <c r="F35" s="238">
        <v>239932</v>
      </c>
      <c r="G35" s="8"/>
      <c r="H35" s="238">
        <v>243054</v>
      </c>
      <c r="I35" s="8"/>
      <c r="J35" s="238">
        <v>243190</v>
      </c>
      <c r="K35" s="8"/>
      <c r="L35" s="238">
        <v>240175</v>
      </c>
      <c r="M35" s="8"/>
      <c r="N35" s="238">
        <v>242278</v>
      </c>
      <c r="O35" s="8"/>
      <c r="P35" s="265">
        <v>249782</v>
      </c>
      <c r="Q35" s="8"/>
      <c r="R35" s="265">
        <v>259662</v>
      </c>
      <c r="S35" s="8"/>
      <c r="T35" s="265">
        <v>264280</v>
      </c>
      <c r="U35" s="8"/>
      <c r="V35" s="265">
        <v>273914</v>
      </c>
      <c r="W35" s="8"/>
      <c r="X35" s="265">
        <v>275824</v>
      </c>
      <c r="Y35" s="8"/>
      <c r="Z35" s="265">
        <v>292755</v>
      </c>
      <c r="AA35" s="8"/>
      <c r="AB35" s="265">
        <v>306992</v>
      </c>
      <c r="AC35" s="8"/>
      <c r="AD35" s="265">
        <v>313128</v>
      </c>
      <c r="AE35" s="843"/>
      <c r="AF35" s="4"/>
    </row>
    <row r="36" spans="1:32" ht="8.25" customHeight="1">
      <c r="A36" s="4"/>
      <c r="B36" s="8"/>
      <c r="C36" s="14"/>
      <c r="D36" s="18"/>
      <c r="E36" s="22"/>
      <c r="F36" s="238"/>
      <c r="G36" s="8"/>
      <c r="H36" s="238"/>
      <c r="I36" s="8"/>
      <c r="J36" s="238"/>
      <c r="K36" s="8"/>
      <c r="L36" s="238"/>
      <c r="M36" s="8"/>
      <c r="N36" s="238"/>
      <c r="O36" s="8"/>
      <c r="P36" s="265"/>
      <c r="Q36" s="8"/>
      <c r="R36" s="265"/>
      <c r="S36" s="8"/>
      <c r="T36" s="265"/>
      <c r="U36" s="8"/>
      <c r="V36" s="265"/>
      <c r="W36" s="8"/>
      <c r="X36" s="265"/>
      <c r="Y36" s="8"/>
      <c r="Z36" s="265"/>
      <c r="AA36" s="8"/>
      <c r="AB36" s="265"/>
      <c r="AC36" s="8"/>
      <c r="AD36" s="265"/>
      <c r="AE36" s="843"/>
      <c r="AF36" s="4"/>
    </row>
    <row r="37" spans="1:32" ht="15.75" customHeight="1">
      <c r="A37" s="4"/>
      <c r="B37" s="8"/>
      <c r="C37" s="156" t="s">
        <v>311</v>
      </c>
      <c r="D37" s="18"/>
      <c r="E37" s="810"/>
      <c r="F37" s="238">
        <v>33673</v>
      </c>
      <c r="G37" s="8"/>
      <c r="H37" s="238">
        <v>34118</v>
      </c>
      <c r="I37" s="8"/>
      <c r="J37" s="238">
        <v>33606</v>
      </c>
      <c r="K37" s="8"/>
      <c r="L37" s="238">
        <v>33134</v>
      </c>
      <c r="M37" s="8"/>
      <c r="N37" s="238">
        <v>32972</v>
      </c>
      <c r="O37" s="8"/>
      <c r="P37" s="265">
        <v>33316</v>
      </c>
      <c r="Q37" s="8"/>
      <c r="R37" s="265">
        <v>33447</v>
      </c>
      <c r="S37" s="8"/>
      <c r="T37" s="265">
        <v>33412</v>
      </c>
      <c r="U37" s="8"/>
      <c r="V37" s="265">
        <v>34186</v>
      </c>
      <c r="W37" s="8"/>
      <c r="X37" s="265">
        <v>35401</v>
      </c>
      <c r="Y37" s="8"/>
      <c r="Z37" s="265">
        <v>35945</v>
      </c>
      <c r="AA37" s="8"/>
      <c r="AB37" s="265">
        <v>37249</v>
      </c>
      <c r="AC37" s="8"/>
      <c r="AD37" s="265">
        <v>38648</v>
      </c>
      <c r="AE37" s="843"/>
      <c r="AF37" s="4"/>
    </row>
    <row r="38" spans="1:32" ht="15.75" customHeight="1">
      <c r="A38" s="4"/>
      <c r="B38" s="8"/>
      <c r="C38" s="156" t="s">
        <v>312</v>
      </c>
      <c r="D38" s="18"/>
      <c r="E38" s="810"/>
      <c r="F38" s="238">
        <v>152323</v>
      </c>
      <c r="G38" s="8"/>
      <c r="H38" s="238">
        <v>152612</v>
      </c>
      <c r="I38" s="8"/>
      <c r="J38" s="238">
        <v>149066</v>
      </c>
      <c r="K38" s="8"/>
      <c r="L38" s="238">
        <v>144955</v>
      </c>
      <c r="M38" s="8"/>
      <c r="N38" s="238">
        <v>145516</v>
      </c>
      <c r="O38" s="8"/>
      <c r="P38" s="265">
        <v>147342</v>
      </c>
      <c r="Q38" s="8"/>
      <c r="R38" s="265">
        <v>148577</v>
      </c>
      <c r="S38" s="8"/>
      <c r="T38" s="265">
        <v>147197</v>
      </c>
      <c r="U38" s="8"/>
      <c r="V38" s="265">
        <v>149588</v>
      </c>
      <c r="W38" s="8"/>
      <c r="X38" s="265">
        <v>150647</v>
      </c>
      <c r="Y38" s="8"/>
      <c r="Z38" s="265">
        <v>154750</v>
      </c>
      <c r="AA38" s="8"/>
      <c r="AB38" s="265">
        <v>158314</v>
      </c>
      <c r="AC38" s="8"/>
      <c r="AD38" s="265">
        <v>160409</v>
      </c>
      <c r="AE38" s="843"/>
      <c r="AF38" s="4"/>
    </row>
    <row r="39" spans="1:32" ht="15.75" customHeight="1">
      <c r="A39" s="4"/>
      <c r="B39" s="8"/>
      <c r="C39" s="156" t="s">
        <v>313</v>
      </c>
      <c r="D39" s="18"/>
      <c r="E39" s="810"/>
      <c r="F39" s="238">
        <v>113396</v>
      </c>
      <c r="G39" s="8"/>
      <c r="H39" s="238">
        <v>115380</v>
      </c>
      <c r="I39" s="8"/>
      <c r="J39" s="238">
        <v>113865</v>
      </c>
      <c r="K39" s="8"/>
      <c r="L39" s="238">
        <v>111764</v>
      </c>
      <c r="M39" s="8"/>
      <c r="N39" s="238">
        <v>112631</v>
      </c>
      <c r="O39" s="8"/>
      <c r="P39" s="265">
        <v>112774</v>
      </c>
      <c r="Q39" s="8"/>
      <c r="R39" s="265">
        <v>114003</v>
      </c>
      <c r="S39" s="8"/>
      <c r="T39" s="265">
        <v>112340</v>
      </c>
      <c r="U39" s="8"/>
      <c r="V39" s="265">
        <v>114862</v>
      </c>
      <c r="W39" s="8"/>
      <c r="X39" s="265">
        <v>115590</v>
      </c>
      <c r="Y39" s="8"/>
      <c r="Z39" s="265">
        <v>118483</v>
      </c>
      <c r="AA39" s="8"/>
      <c r="AB39" s="265">
        <v>123161</v>
      </c>
      <c r="AC39" s="8"/>
      <c r="AD39" s="265">
        <v>123339</v>
      </c>
      <c r="AE39" s="843"/>
      <c r="AF39" s="4"/>
    </row>
    <row r="40" spans="1:32" ht="15.75" customHeight="1">
      <c r="A40" s="4"/>
      <c r="B40" s="8"/>
      <c r="C40" s="156" t="s">
        <v>314</v>
      </c>
      <c r="D40" s="18"/>
      <c r="E40" s="810"/>
      <c r="F40" s="238">
        <v>140386</v>
      </c>
      <c r="G40" s="8"/>
      <c r="H40" s="238">
        <v>145836</v>
      </c>
      <c r="I40" s="8"/>
      <c r="J40" s="238">
        <v>146625</v>
      </c>
      <c r="K40" s="8"/>
      <c r="L40" s="238">
        <v>142478</v>
      </c>
      <c r="M40" s="8"/>
      <c r="N40" s="238">
        <v>142720</v>
      </c>
      <c r="O40" s="8"/>
      <c r="P40" s="265">
        <v>142744</v>
      </c>
      <c r="Q40" s="8"/>
      <c r="R40" s="265">
        <v>144416</v>
      </c>
      <c r="S40" s="8"/>
      <c r="T40" s="265">
        <v>143909</v>
      </c>
      <c r="U40" s="8"/>
      <c r="V40" s="265">
        <v>146333</v>
      </c>
      <c r="W40" s="8"/>
      <c r="X40" s="265">
        <v>146276</v>
      </c>
      <c r="Y40" s="8"/>
      <c r="Z40" s="265">
        <v>148308</v>
      </c>
      <c r="AA40" s="8"/>
      <c r="AB40" s="265">
        <v>155361</v>
      </c>
      <c r="AC40" s="8"/>
      <c r="AD40" s="265">
        <v>154289</v>
      </c>
      <c r="AE40" s="843"/>
      <c r="AF40" s="4"/>
    </row>
    <row r="41" spans="1:32" ht="15.75" customHeight="1">
      <c r="A41" s="4"/>
      <c r="B41" s="8"/>
      <c r="C41" s="156" t="s">
        <v>315</v>
      </c>
      <c r="D41" s="18"/>
      <c r="E41" s="810"/>
      <c r="F41" s="238">
        <v>142236</v>
      </c>
      <c r="G41" s="8"/>
      <c r="H41" s="238">
        <v>146476</v>
      </c>
      <c r="I41" s="8"/>
      <c r="J41" s="238">
        <v>146140</v>
      </c>
      <c r="K41" s="8"/>
      <c r="L41" s="238">
        <v>143416</v>
      </c>
      <c r="M41" s="8"/>
      <c r="N41" s="238">
        <v>143956</v>
      </c>
      <c r="O41" s="8"/>
      <c r="P41" s="265">
        <v>144750</v>
      </c>
      <c r="Q41" s="8"/>
      <c r="R41" s="265">
        <v>149481</v>
      </c>
      <c r="S41" s="8"/>
      <c r="T41" s="265">
        <v>153269</v>
      </c>
      <c r="U41" s="8"/>
      <c r="V41" s="265">
        <v>159322</v>
      </c>
      <c r="W41" s="8"/>
      <c r="X41" s="265">
        <v>160760</v>
      </c>
      <c r="Y41" s="8"/>
      <c r="Z41" s="265">
        <v>164425</v>
      </c>
      <c r="AA41" s="8"/>
      <c r="AB41" s="265">
        <v>173603</v>
      </c>
      <c r="AC41" s="8"/>
      <c r="AD41" s="265">
        <v>172063</v>
      </c>
      <c r="AE41" s="843"/>
      <c r="AF41" s="4"/>
    </row>
    <row r="42" spans="1:32" ht="15.75" customHeight="1">
      <c r="A42" s="4"/>
      <c r="B42" s="8"/>
      <c r="C42" s="156" t="s">
        <v>316</v>
      </c>
      <c r="D42" s="18"/>
      <c r="E42" s="810"/>
      <c r="F42" s="238">
        <v>66004</v>
      </c>
      <c r="G42" s="8"/>
      <c r="H42" s="238">
        <v>66981</v>
      </c>
      <c r="I42" s="8"/>
      <c r="J42" s="238">
        <v>66596</v>
      </c>
      <c r="K42" s="8"/>
      <c r="L42" s="238">
        <v>65475</v>
      </c>
      <c r="M42" s="8"/>
      <c r="N42" s="238">
        <v>68160</v>
      </c>
      <c r="O42" s="8"/>
      <c r="P42" s="265">
        <v>74416</v>
      </c>
      <c r="Q42" s="8"/>
      <c r="R42" s="265">
        <v>83497</v>
      </c>
      <c r="S42" s="8"/>
      <c r="T42" s="265">
        <v>93430</v>
      </c>
      <c r="U42" s="8"/>
      <c r="V42" s="265">
        <v>90709</v>
      </c>
      <c r="W42" s="8"/>
      <c r="X42" s="265">
        <v>89115</v>
      </c>
      <c r="Y42" s="8"/>
      <c r="Z42" s="265">
        <v>88741</v>
      </c>
      <c r="AA42" s="8"/>
      <c r="AB42" s="265">
        <v>92374</v>
      </c>
      <c r="AC42" s="8"/>
      <c r="AD42" s="265">
        <v>90863</v>
      </c>
      <c r="AE42" s="843"/>
      <c r="AF42" s="4"/>
    </row>
    <row r="43" spans="1:32" ht="9" customHeight="1">
      <c r="A43" s="4"/>
      <c r="B43" s="8"/>
      <c r="C43" s="242"/>
      <c r="D43" s="18"/>
      <c r="E43" s="810"/>
      <c r="F43" s="238"/>
      <c r="G43" s="8"/>
      <c r="H43" s="238"/>
      <c r="I43" s="8"/>
      <c r="J43" s="238"/>
      <c r="K43" s="8"/>
      <c r="L43" s="238"/>
      <c r="M43" s="8"/>
      <c r="N43" s="238"/>
      <c r="O43" s="8"/>
      <c r="P43" s="265"/>
      <c r="Q43" s="8"/>
      <c r="R43" s="265"/>
      <c r="S43" s="8"/>
      <c r="T43" s="265"/>
      <c r="U43" s="8"/>
      <c r="V43" s="265"/>
      <c r="W43" s="8"/>
      <c r="X43" s="265"/>
      <c r="Y43" s="8"/>
      <c r="Z43" s="265"/>
      <c r="AA43" s="8"/>
      <c r="AB43" s="265"/>
      <c r="AC43" s="8"/>
      <c r="AD43" s="265"/>
      <c r="AE43" s="843"/>
      <c r="AF43" s="4"/>
    </row>
    <row r="44" spans="1:32" ht="15.75" customHeight="1">
      <c r="A44" s="4"/>
      <c r="B44" s="8"/>
      <c r="C44" s="156" t="s">
        <v>249</v>
      </c>
      <c r="D44" s="18"/>
      <c r="E44" s="810"/>
      <c r="F44" s="238">
        <v>269118</v>
      </c>
      <c r="G44" s="8"/>
      <c r="H44" s="238">
        <v>274137</v>
      </c>
      <c r="I44" s="8"/>
      <c r="J44" s="238">
        <v>273047</v>
      </c>
      <c r="K44" s="8"/>
      <c r="L44" s="238">
        <v>269917</v>
      </c>
      <c r="M44" s="8"/>
      <c r="N44" s="238">
        <v>273863</v>
      </c>
      <c r="O44" s="8"/>
      <c r="P44" s="265">
        <v>279012</v>
      </c>
      <c r="Q44" s="8"/>
      <c r="R44" s="265">
        <v>288435</v>
      </c>
      <c r="S44" s="8"/>
      <c r="T44" s="265">
        <v>290737</v>
      </c>
      <c r="U44" s="8"/>
      <c r="V44" s="265">
        <v>292804</v>
      </c>
      <c r="W44" s="8"/>
      <c r="X44" s="265">
        <v>292051</v>
      </c>
      <c r="Y44" s="8"/>
      <c r="Z44" s="265">
        <v>295598</v>
      </c>
      <c r="AA44" s="8"/>
      <c r="AB44" s="265">
        <v>304100</v>
      </c>
      <c r="AC44" s="8"/>
      <c r="AD44" s="265">
        <v>302592</v>
      </c>
      <c r="AE44" s="843"/>
      <c r="AF44" s="4"/>
    </row>
    <row r="45" spans="1:32" ht="15.75" customHeight="1">
      <c r="A45" s="4"/>
      <c r="B45" s="8"/>
      <c r="C45" s="156" t="s">
        <v>250</v>
      </c>
      <c r="D45" s="18"/>
      <c r="E45" s="810"/>
      <c r="F45" s="238">
        <v>118127</v>
      </c>
      <c r="G45" s="8"/>
      <c r="H45" s="238">
        <v>120884</v>
      </c>
      <c r="I45" s="8"/>
      <c r="J45" s="238">
        <v>120362</v>
      </c>
      <c r="K45" s="8"/>
      <c r="L45" s="238">
        <v>116955</v>
      </c>
      <c r="M45" s="8"/>
      <c r="N45" s="238">
        <v>118184</v>
      </c>
      <c r="O45" s="8"/>
      <c r="P45" s="265">
        <v>119852</v>
      </c>
      <c r="Q45" s="8"/>
      <c r="R45" s="265">
        <v>123676</v>
      </c>
      <c r="S45" s="8"/>
      <c r="T45" s="265">
        <v>126254</v>
      </c>
      <c r="U45" s="8"/>
      <c r="V45" s="265">
        <v>128309</v>
      </c>
      <c r="W45" s="8"/>
      <c r="X45" s="265">
        <v>128114</v>
      </c>
      <c r="Y45" s="8"/>
      <c r="Z45" s="265">
        <v>132203</v>
      </c>
      <c r="AA45" s="8"/>
      <c r="AB45" s="265">
        <v>137092</v>
      </c>
      <c r="AC45" s="8"/>
      <c r="AD45" s="265">
        <v>135708</v>
      </c>
      <c r="AE45" s="843"/>
      <c r="AF45" s="4"/>
    </row>
    <row r="46" spans="1:32" ht="15.75" customHeight="1">
      <c r="A46" s="4"/>
      <c r="B46" s="8"/>
      <c r="C46" s="156" t="s">
        <v>68</v>
      </c>
      <c r="D46" s="18"/>
      <c r="E46" s="810"/>
      <c r="F46" s="238">
        <v>151226</v>
      </c>
      <c r="G46" s="8"/>
      <c r="H46" s="238">
        <v>155660</v>
      </c>
      <c r="I46" s="8"/>
      <c r="J46" s="238">
        <v>155146</v>
      </c>
      <c r="K46" s="8"/>
      <c r="L46" s="238">
        <v>151797</v>
      </c>
      <c r="M46" s="8"/>
      <c r="N46" s="238">
        <v>152560</v>
      </c>
      <c r="O46" s="8"/>
      <c r="P46" s="265">
        <v>154468</v>
      </c>
      <c r="Q46" s="8"/>
      <c r="R46" s="265">
        <v>157709</v>
      </c>
      <c r="S46" s="8"/>
      <c r="T46" s="265">
        <v>160678</v>
      </c>
      <c r="U46" s="8"/>
      <c r="V46" s="265">
        <v>162615</v>
      </c>
      <c r="W46" s="8"/>
      <c r="X46" s="265">
        <v>161806</v>
      </c>
      <c r="Y46" s="8"/>
      <c r="Z46" s="265">
        <v>164650</v>
      </c>
      <c r="AA46" s="8"/>
      <c r="AB46" s="265">
        <v>173880</v>
      </c>
      <c r="AC46" s="8"/>
      <c r="AD46" s="265">
        <v>175343</v>
      </c>
      <c r="AE46" s="843"/>
      <c r="AF46" s="4"/>
    </row>
    <row r="47" spans="1:32" ht="15.75" customHeight="1">
      <c r="A47" s="4"/>
      <c r="B47" s="8"/>
      <c r="C47" s="156" t="s">
        <v>252</v>
      </c>
      <c r="D47" s="18"/>
      <c r="E47" s="810"/>
      <c r="F47" s="238">
        <v>43345</v>
      </c>
      <c r="G47" s="8"/>
      <c r="H47" s="238">
        <v>44497</v>
      </c>
      <c r="I47" s="8"/>
      <c r="J47" s="238">
        <v>43319</v>
      </c>
      <c r="K47" s="8"/>
      <c r="L47" s="238">
        <v>41555</v>
      </c>
      <c r="M47" s="8"/>
      <c r="N47" s="238">
        <v>41842</v>
      </c>
      <c r="O47" s="8"/>
      <c r="P47" s="265">
        <v>43377</v>
      </c>
      <c r="Q47" s="8"/>
      <c r="R47" s="265">
        <v>44924</v>
      </c>
      <c r="S47" s="8"/>
      <c r="T47" s="265">
        <v>45497</v>
      </c>
      <c r="U47" s="8"/>
      <c r="V47" s="265">
        <v>46863</v>
      </c>
      <c r="W47" s="8"/>
      <c r="X47" s="265">
        <v>46611</v>
      </c>
      <c r="Y47" s="8"/>
      <c r="Z47" s="265">
        <v>47375</v>
      </c>
      <c r="AA47" s="8"/>
      <c r="AB47" s="265">
        <v>50190</v>
      </c>
      <c r="AC47" s="8"/>
      <c r="AD47" s="265">
        <v>50257</v>
      </c>
      <c r="AE47" s="843"/>
      <c r="AF47" s="4"/>
    </row>
    <row r="48" spans="1:32" ht="15.75" customHeight="1">
      <c r="A48" s="4"/>
      <c r="B48" s="8"/>
      <c r="C48" s="156" t="s">
        <v>253</v>
      </c>
      <c r="D48" s="18"/>
      <c r="E48" s="810"/>
      <c r="F48" s="238">
        <v>34396</v>
      </c>
      <c r="G48" s="8"/>
      <c r="H48" s="238">
        <v>33730</v>
      </c>
      <c r="I48" s="8"/>
      <c r="J48" s="238">
        <v>31521</v>
      </c>
      <c r="K48" s="8"/>
      <c r="L48" s="238">
        <v>29049</v>
      </c>
      <c r="M48" s="8"/>
      <c r="N48" s="238">
        <v>27833</v>
      </c>
      <c r="O48" s="8"/>
      <c r="P48" s="265">
        <v>26288</v>
      </c>
      <c r="Q48" s="8"/>
      <c r="R48" s="265">
        <v>26474</v>
      </c>
      <c r="S48" s="8"/>
      <c r="T48" s="265">
        <v>27661</v>
      </c>
      <c r="U48" s="8"/>
      <c r="V48" s="265">
        <v>30189</v>
      </c>
      <c r="W48" s="8"/>
      <c r="X48" s="265">
        <v>34355</v>
      </c>
      <c r="Y48" s="8"/>
      <c r="Z48" s="265">
        <v>35640</v>
      </c>
      <c r="AA48" s="8"/>
      <c r="AB48" s="265">
        <v>37768</v>
      </c>
      <c r="AC48" s="8"/>
      <c r="AD48" s="265">
        <v>38059</v>
      </c>
      <c r="AE48" s="843"/>
      <c r="AF48" s="4"/>
    </row>
    <row r="49" spans="1:32" ht="15.75" customHeight="1">
      <c r="A49" s="4"/>
      <c r="B49" s="8"/>
      <c r="C49" s="156" t="s">
        <v>169</v>
      </c>
      <c r="D49" s="18"/>
      <c r="E49" s="810"/>
      <c r="F49" s="238">
        <v>10845</v>
      </c>
      <c r="G49" s="8"/>
      <c r="H49" s="238">
        <v>11035</v>
      </c>
      <c r="I49" s="8"/>
      <c r="J49" s="238">
        <v>10927</v>
      </c>
      <c r="K49" s="8"/>
      <c r="L49" s="238">
        <v>10443</v>
      </c>
      <c r="M49" s="8"/>
      <c r="N49" s="238">
        <v>10232</v>
      </c>
      <c r="O49" s="8"/>
      <c r="P49" s="265">
        <v>10003</v>
      </c>
      <c r="Q49" s="8"/>
      <c r="R49" s="265">
        <v>9882</v>
      </c>
      <c r="S49" s="8"/>
      <c r="T49" s="265">
        <v>9859</v>
      </c>
      <c r="U49" s="8"/>
      <c r="V49" s="265">
        <v>10638</v>
      </c>
      <c r="W49" s="8"/>
      <c r="X49" s="265">
        <v>11111</v>
      </c>
      <c r="Y49" s="8"/>
      <c r="Z49" s="265">
        <v>11445</v>
      </c>
      <c r="AA49" s="8"/>
      <c r="AB49" s="265">
        <v>12560</v>
      </c>
      <c r="AC49" s="8"/>
      <c r="AD49" s="265">
        <v>12676</v>
      </c>
      <c r="AE49" s="843"/>
      <c r="AF49" s="4"/>
    </row>
    <row r="50" spans="1:32" ht="17.25" customHeight="1">
      <c r="A50" s="4"/>
      <c r="B50" s="8"/>
      <c r="C50" s="156" t="s">
        <v>170</v>
      </c>
      <c r="D50" s="18"/>
      <c r="E50" s="810"/>
      <c r="F50" s="238">
        <v>20961</v>
      </c>
      <c r="G50" s="8"/>
      <c r="H50" s="238">
        <v>21460</v>
      </c>
      <c r="I50" s="8"/>
      <c r="J50" s="238">
        <v>21576</v>
      </c>
      <c r="K50" s="8"/>
      <c r="L50" s="238">
        <v>21506</v>
      </c>
      <c r="M50" s="8"/>
      <c r="N50" s="238">
        <v>21441</v>
      </c>
      <c r="O50" s="8"/>
      <c r="P50" s="265">
        <v>22342</v>
      </c>
      <c r="Q50" s="8"/>
      <c r="R50" s="265">
        <v>22321</v>
      </c>
      <c r="S50" s="8"/>
      <c r="T50" s="265">
        <v>22871</v>
      </c>
      <c r="U50" s="8"/>
      <c r="V50" s="265">
        <v>23582</v>
      </c>
      <c r="W50" s="8"/>
      <c r="X50" s="265">
        <v>23741</v>
      </c>
      <c r="Y50" s="8"/>
      <c r="Z50" s="265">
        <v>23741</v>
      </c>
      <c r="AA50" s="8"/>
      <c r="AB50" s="265">
        <v>24472</v>
      </c>
      <c r="AC50" s="8"/>
      <c r="AD50" s="265">
        <v>24976</v>
      </c>
      <c r="AE50" s="843"/>
      <c r="AF50" s="4"/>
    </row>
    <row r="51" spans="1:32" ht="8.25" customHeight="1">
      <c r="A51" s="4"/>
      <c r="B51" s="8"/>
      <c r="C51" s="34"/>
      <c r="D51" s="34"/>
      <c r="E51" s="5"/>
      <c r="F51" s="238"/>
      <c r="G51" s="8"/>
      <c r="H51" s="238"/>
      <c r="I51" s="8"/>
      <c r="J51" s="238"/>
      <c r="K51" s="8"/>
      <c r="L51" s="238"/>
      <c r="M51" s="8"/>
      <c r="N51" s="238"/>
      <c r="O51" s="8"/>
      <c r="P51" s="265"/>
      <c r="Q51" s="8"/>
      <c r="R51" s="265"/>
      <c r="S51" s="8"/>
      <c r="T51" s="265"/>
      <c r="U51" s="8"/>
      <c r="V51" s="265"/>
      <c r="W51" s="8"/>
      <c r="X51" s="265"/>
      <c r="Y51" s="8"/>
      <c r="Z51" s="265"/>
      <c r="AA51" s="8"/>
      <c r="AB51" s="265"/>
      <c r="AC51" s="8"/>
      <c r="AD51" s="265"/>
      <c r="AE51" s="843"/>
      <c r="AF51" s="4"/>
    </row>
    <row r="52" spans="1:32" s="375" customFormat="1" ht="17.25" customHeight="1">
      <c r="A52" s="327"/>
      <c r="B52" s="376"/>
      <c r="C52" s="1471" t="s">
        <v>644</v>
      </c>
      <c r="D52" s="1471"/>
      <c r="E52" s="377"/>
      <c r="F52" s="238"/>
      <c r="G52" s="8"/>
      <c r="H52" s="238"/>
      <c r="I52" s="8"/>
      <c r="J52" s="238"/>
      <c r="K52" s="8"/>
      <c r="L52" s="238"/>
      <c r="M52" s="8"/>
      <c r="N52" s="238"/>
      <c r="O52" s="8"/>
      <c r="P52" s="265"/>
      <c r="Q52" s="8"/>
      <c r="R52" s="265"/>
      <c r="S52" s="8"/>
      <c r="T52" s="265"/>
      <c r="U52" s="8"/>
      <c r="V52" s="265"/>
      <c r="W52" s="8"/>
      <c r="X52" s="265"/>
      <c r="Y52" s="8"/>
      <c r="Z52" s="265"/>
      <c r="AA52" s="8"/>
      <c r="AB52" s="265"/>
      <c r="AC52" s="8"/>
      <c r="AD52" s="265"/>
      <c r="AE52" s="881"/>
      <c r="AF52" s="327"/>
    </row>
    <row r="53" spans="1:32" ht="15.75" customHeight="1">
      <c r="A53" s="4"/>
      <c r="B53" s="8"/>
      <c r="C53" s="800" t="s">
        <v>317</v>
      </c>
      <c r="D53" s="5"/>
      <c r="E53" s="810"/>
      <c r="F53" s="238">
        <v>77570</v>
      </c>
      <c r="G53" s="8"/>
      <c r="H53" s="238">
        <v>78923</v>
      </c>
      <c r="I53" s="8"/>
      <c r="J53" s="238">
        <v>77797</v>
      </c>
      <c r="K53" s="8"/>
      <c r="L53" s="238">
        <v>75379</v>
      </c>
      <c r="M53" s="8"/>
      <c r="N53" s="238">
        <v>78065</v>
      </c>
      <c r="O53" s="8"/>
      <c r="P53" s="265">
        <v>78359</v>
      </c>
      <c r="Q53" s="8"/>
      <c r="R53" s="265">
        <v>80271</v>
      </c>
      <c r="S53" s="8"/>
      <c r="T53" s="265">
        <v>79441</v>
      </c>
      <c r="U53" s="8"/>
      <c r="V53" s="265">
        <v>81797</v>
      </c>
      <c r="W53" s="8"/>
      <c r="X53" s="265">
        <v>83594</v>
      </c>
      <c r="Y53" s="8"/>
      <c r="Z53" s="265">
        <v>84810</v>
      </c>
      <c r="AA53" s="8"/>
      <c r="AB53" s="265">
        <v>89237</v>
      </c>
      <c r="AC53" s="8"/>
      <c r="AD53" s="265">
        <v>89263</v>
      </c>
      <c r="AE53" s="843"/>
      <c r="AF53" s="4"/>
    </row>
    <row r="54" spans="1:32" s="375" customFormat="1" ht="15.75" customHeight="1">
      <c r="A54" s="327"/>
      <c r="B54" s="376"/>
      <c r="C54" s="800" t="s">
        <v>318</v>
      </c>
      <c r="D54" s="5"/>
      <c r="E54" s="810"/>
      <c r="F54" s="238">
        <v>72747</v>
      </c>
      <c r="G54" s="8"/>
      <c r="H54" s="238">
        <v>73376</v>
      </c>
      <c r="I54" s="8"/>
      <c r="J54" s="238">
        <v>72887</v>
      </c>
      <c r="K54" s="8"/>
      <c r="L54" s="238">
        <v>71218</v>
      </c>
      <c r="M54" s="8"/>
      <c r="N54" s="240">
        <v>71045</v>
      </c>
      <c r="O54" s="8"/>
      <c r="P54" s="330">
        <v>70771</v>
      </c>
      <c r="Q54" s="8"/>
      <c r="R54" s="330">
        <v>71319</v>
      </c>
      <c r="S54" s="8"/>
      <c r="T54" s="330">
        <v>71059</v>
      </c>
      <c r="U54" s="8"/>
      <c r="V54" s="265">
        <v>73127</v>
      </c>
      <c r="W54" s="8"/>
      <c r="X54" s="265">
        <v>74665</v>
      </c>
      <c r="Y54" s="8"/>
      <c r="Z54" s="265">
        <v>75058</v>
      </c>
      <c r="AA54" s="8"/>
      <c r="AB54" s="265">
        <v>77888</v>
      </c>
      <c r="AC54" s="8"/>
      <c r="AD54" s="265">
        <v>79020</v>
      </c>
      <c r="AE54" s="881"/>
      <c r="AF54" s="327"/>
    </row>
    <row r="55" spans="1:32" ht="15.75" customHeight="1">
      <c r="A55" s="4"/>
      <c r="B55" s="20"/>
      <c r="C55" s="800" t="s">
        <v>319</v>
      </c>
      <c r="D55" s="5"/>
      <c r="E55" s="810"/>
      <c r="F55" s="238">
        <v>63451</v>
      </c>
      <c r="G55" s="8"/>
      <c r="H55" s="238">
        <v>64826</v>
      </c>
      <c r="I55" s="8"/>
      <c r="J55" s="238">
        <v>64279</v>
      </c>
      <c r="K55" s="8"/>
      <c r="L55" s="238">
        <v>62748</v>
      </c>
      <c r="M55" s="8"/>
      <c r="N55" s="238">
        <v>62519</v>
      </c>
      <c r="O55" s="8"/>
      <c r="P55" s="265">
        <v>62852</v>
      </c>
      <c r="Q55" s="8"/>
      <c r="R55" s="265">
        <v>64230</v>
      </c>
      <c r="S55" s="8"/>
      <c r="T55" s="265">
        <v>64703</v>
      </c>
      <c r="U55" s="8"/>
      <c r="V55" s="265">
        <v>66000</v>
      </c>
      <c r="W55" s="8"/>
      <c r="X55" s="265">
        <v>65746</v>
      </c>
      <c r="Y55" s="8"/>
      <c r="Z55" s="265">
        <v>67623</v>
      </c>
      <c r="AA55" s="8"/>
      <c r="AB55" s="265">
        <v>70737</v>
      </c>
      <c r="AC55" s="8"/>
      <c r="AD55" s="265">
        <v>69811</v>
      </c>
      <c r="AE55" s="843"/>
      <c r="AF55" s="4"/>
    </row>
    <row r="56" spans="1:32" ht="15.75" customHeight="1">
      <c r="A56" s="4"/>
      <c r="B56" s="8"/>
      <c r="C56" s="800" t="s">
        <v>320</v>
      </c>
      <c r="D56" s="18"/>
      <c r="E56" s="810"/>
      <c r="F56" s="238">
        <v>57799</v>
      </c>
      <c r="G56" s="8"/>
      <c r="H56" s="238">
        <v>59470</v>
      </c>
      <c r="I56" s="8"/>
      <c r="J56" s="238">
        <v>59268</v>
      </c>
      <c r="K56" s="8"/>
      <c r="L56" s="238">
        <v>58847</v>
      </c>
      <c r="M56" s="8"/>
      <c r="N56" s="238">
        <v>59053</v>
      </c>
      <c r="O56" s="8"/>
      <c r="P56" s="265">
        <v>59444</v>
      </c>
      <c r="Q56" s="8"/>
      <c r="R56" s="265">
        <v>60408</v>
      </c>
      <c r="S56" s="8"/>
      <c r="T56" s="265">
        <v>60466</v>
      </c>
      <c r="U56" s="8"/>
      <c r="V56" s="265">
        <v>61885</v>
      </c>
      <c r="W56" s="8"/>
      <c r="X56" s="265">
        <v>62741</v>
      </c>
      <c r="Y56" s="8"/>
      <c r="Z56" s="265">
        <v>65568</v>
      </c>
      <c r="AA56" s="8"/>
      <c r="AB56" s="265">
        <v>68689</v>
      </c>
      <c r="AC56" s="8"/>
      <c r="AD56" s="265">
        <v>69258</v>
      </c>
      <c r="AE56" s="843"/>
      <c r="AF56" s="4"/>
    </row>
    <row r="57" spans="1:32" ht="15.75" customHeight="1">
      <c r="A57" s="4"/>
      <c r="B57" s="8"/>
      <c r="C57" s="800" t="s">
        <v>321</v>
      </c>
      <c r="D57" s="5"/>
      <c r="E57" s="810"/>
      <c r="F57" s="238">
        <v>54338</v>
      </c>
      <c r="G57" s="8"/>
      <c r="H57" s="238">
        <v>55414</v>
      </c>
      <c r="I57" s="8"/>
      <c r="J57" s="238">
        <v>55535</v>
      </c>
      <c r="K57" s="8"/>
      <c r="L57" s="238">
        <v>54860</v>
      </c>
      <c r="M57" s="8"/>
      <c r="N57" s="238">
        <v>54770</v>
      </c>
      <c r="O57" s="8"/>
      <c r="P57" s="265">
        <v>54813</v>
      </c>
      <c r="Q57" s="8"/>
      <c r="R57" s="265">
        <v>54680</v>
      </c>
      <c r="S57" s="8"/>
      <c r="T57" s="265">
        <v>54510</v>
      </c>
      <c r="U57" s="8"/>
      <c r="V57" s="265">
        <v>55244</v>
      </c>
      <c r="W57" s="8"/>
      <c r="X57" s="265">
        <v>55408</v>
      </c>
      <c r="Y57" s="8"/>
      <c r="Z57" s="265">
        <v>56656</v>
      </c>
      <c r="AA57" s="8"/>
      <c r="AB57" s="265">
        <v>58431</v>
      </c>
      <c r="AC57" s="8"/>
      <c r="AD57" s="265">
        <v>58599</v>
      </c>
      <c r="AE57" s="843"/>
      <c r="AF57" s="4"/>
    </row>
    <row r="58" spans="1:32" ht="15.75" hidden="1" customHeight="1">
      <c r="A58" s="4"/>
      <c r="B58" s="8"/>
      <c r="C58" s="800" t="s">
        <v>322</v>
      </c>
      <c r="D58" s="5"/>
      <c r="E58" s="810"/>
      <c r="F58" s="238">
        <v>44285</v>
      </c>
      <c r="G58" s="8"/>
      <c r="H58" s="238">
        <v>45174</v>
      </c>
      <c r="I58" s="8"/>
      <c r="J58" s="238">
        <v>46373</v>
      </c>
      <c r="K58" s="8"/>
      <c r="L58" s="238">
        <v>46019</v>
      </c>
      <c r="M58" s="8"/>
      <c r="N58" s="238">
        <v>44912</v>
      </c>
      <c r="O58" s="8"/>
      <c r="P58" s="265">
        <v>44039</v>
      </c>
      <c r="Q58" s="8"/>
      <c r="R58" s="265">
        <v>44569</v>
      </c>
      <c r="S58" s="8"/>
      <c r="T58" s="265">
        <v>45205</v>
      </c>
      <c r="U58" s="8"/>
      <c r="V58" s="265">
        <v>46280</v>
      </c>
      <c r="W58" s="8"/>
      <c r="X58" s="265">
        <v>45642</v>
      </c>
      <c r="Y58" s="8"/>
      <c r="Z58" s="265">
        <v>45504</v>
      </c>
      <c r="AA58" s="8"/>
      <c r="AB58" s="265">
        <v>48245</v>
      </c>
      <c r="AC58" s="8"/>
      <c r="AD58" s="265">
        <v>48397</v>
      </c>
      <c r="AE58" s="843"/>
      <c r="AF58" s="4"/>
    </row>
    <row r="59" spans="1:32" ht="15" hidden="1" customHeight="1">
      <c r="A59" s="4"/>
      <c r="B59" s="8"/>
      <c r="C59" s="247" t="s">
        <v>323</v>
      </c>
      <c r="D59" s="5"/>
      <c r="E59" s="810"/>
      <c r="F59" s="238">
        <v>32730</v>
      </c>
      <c r="G59" s="1"/>
      <c r="H59" s="238">
        <v>33205</v>
      </c>
      <c r="I59" s="1"/>
      <c r="J59" s="238">
        <v>34020</v>
      </c>
      <c r="K59" s="1"/>
      <c r="L59" s="238">
        <v>33834</v>
      </c>
      <c r="M59" s="1"/>
      <c r="N59" s="238">
        <v>33066</v>
      </c>
      <c r="O59" s="1"/>
      <c r="P59" s="265">
        <v>33145</v>
      </c>
      <c r="Q59" s="1"/>
      <c r="R59" s="265">
        <v>34381</v>
      </c>
      <c r="S59" s="1"/>
      <c r="T59" s="265">
        <v>34103</v>
      </c>
      <c r="U59" s="1"/>
      <c r="V59" s="265">
        <v>33985</v>
      </c>
      <c r="W59" s="1"/>
      <c r="X59" s="265">
        <v>33407</v>
      </c>
      <c r="Y59" s="1"/>
      <c r="Z59" s="265">
        <v>34093</v>
      </c>
      <c r="AA59" s="1"/>
      <c r="AB59" s="265">
        <v>34419</v>
      </c>
      <c r="AC59" s="1"/>
      <c r="AD59" s="265">
        <v>34256</v>
      </c>
      <c r="AE59" s="843"/>
      <c r="AF59" s="4"/>
    </row>
    <row r="60" spans="1:32" ht="12.75" hidden="1" customHeight="1">
      <c r="A60" s="4"/>
      <c r="B60" s="8"/>
      <c r="C60" s="156" t="s">
        <v>324</v>
      </c>
      <c r="D60" s="5"/>
      <c r="E60" s="810"/>
      <c r="F60" s="238">
        <v>17132</v>
      </c>
      <c r="G60" s="1"/>
      <c r="H60" s="238">
        <v>17093</v>
      </c>
      <c r="I60" s="1"/>
      <c r="J60" s="238">
        <v>17204</v>
      </c>
      <c r="K60" s="1"/>
      <c r="L60" s="238">
        <v>16776</v>
      </c>
      <c r="M60" s="1"/>
      <c r="N60" s="238">
        <v>16179</v>
      </c>
      <c r="O60" s="1"/>
      <c r="P60" s="265">
        <v>16621</v>
      </c>
      <c r="Q60" s="1"/>
      <c r="R60" s="265">
        <v>16671</v>
      </c>
      <c r="S60" s="1"/>
      <c r="T60" s="265">
        <v>16675</v>
      </c>
      <c r="U60" s="1"/>
      <c r="V60" s="265">
        <v>16686</v>
      </c>
      <c r="W60" s="1"/>
      <c r="X60" s="265">
        <v>16431</v>
      </c>
      <c r="Y60" s="1"/>
      <c r="Z60" s="265">
        <v>17296</v>
      </c>
      <c r="AA60" s="1"/>
      <c r="AB60" s="265">
        <v>18153</v>
      </c>
      <c r="AC60" s="1"/>
      <c r="AD60" s="265">
        <v>16862</v>
      </c>
      <c r="AE60" s="843"/>
      <c r="AF60" s="4"/>
    </row>
    <row r="61" spans="1:32" ht="2.25" customHeight="1">
      <c r="A61" s="4"/>
      <c r="B61" s="8"/>
      <c r="C61" s="156"/>
      <c r="D61" s="5"/>
      <c r="E61" s="810"/>
      <c r="F61" s="238"/>
      <c r="G61" s="1"/>
      <c r="H61" s="238"/>
      <c r="I61" s="1"/>
      <c r="J61" s="238"/>
      <c r="K61" s="1"/>
      <c r="L61" s="238"/>
      <c r="M61" s="1"/>
      <c r="N61" s="238"/>
      <c r="O61" s="1"/>
      <c r="P61" s="238"/>
      <c r="Q61" s="1"/>
      <c r="R61" s="238"/>
      <c r="S61" s="1"/>
      <c r="T61" s="238"/>
      <c r="U61" s="1"/>
      <c r="V61" s="238"/>
      <c r="W61" s="1"/>
      <c r="X61" s="238"/>
      <c r="Y61" s="1"/>
      <c r="Z61" s="238"/>
      <c r="AA61" s="1"/>
      <c r="AB61" s="238"/>
      <c r="AC61" s="1"/>
      <c r="AD61" s="238"/>
      <c r="AE61" s="843"/>
      <c r="AF61" s="4"/>
    </row>
    <row r="62" spans="1:32" s="12" customFormat="1" ht="24.75" customHeight="1">
      <c r="A62" s="11"/>
      <c r="B62" s="20"/>
      <c r="C62" s="1518" t="s">
        <v>366</v>
      </c>
      <c r="D62" s="1519"/>
      <c r="E62" s="1519"/>
      <c r="F62" s="1519"/>
      <c r="G62" s="1519"/>
      <c r="H62" s="1519"/>
      <c r="I62" s="1519"/>
      <c r="J62" s="1519"/>
      <c r="K62" s="1519"/>
      <c r="L62" s="1519"/>
      <c r="M62" s="1519"/>
      <c r="N62" s="1519"/>
      <c r="O62" s="1519"/>
      <c r="P62" s="1519"/>
      <c r="Q62" s="1519"/>
      <c r="R62" s="1519"/>
      <c r="S62" s="1519"/>
      <c r="T62" s="1519"/>
      <c r="U62" s="1519"/>
      <c r="V62" s="1519"/>
      <c r="W62" s="1519"/>
      <c r="X62" s="1519"/>
      <c r="Y62" s="1519"/>
      <c r="Z62" s="1519"/>
      <c r="AA62" s="1519"/>
      <c r="AB62" s="1519"/>
      <c r="AC62" s="1519"/>
      <c r="AD62" s="1519"/>
      <c r="AE62" s="882"/>
      <c r="AF62" s="11"/>
    </row>
    <row r="63" spans="1:32" s="12" customFormat="1" ht="13.5" customHeight="1">
      <c r="A63" s="11"/>
      <c r="B63" s="20"/>
      <c r="C63" s="334" t="s">
        <v>299</v>
      </c>
      <c r="D63" s="378"/>
      <c r="E63" s="378"/>
      <c r="F63" s="428"/>
      <c r="G63" s="378"/>
      <c r="H63" s="20"/>
      <c r="I63" s="378"/>
      <c r="J63" s="428"/>
      <c r="K63" s="378"/>
      <c r="L63" s="378"/>
      <c r="M63" s="378"/>
      <c r="N63" s="428"/>
      <c r="O63" s="378"/>
      <c r="P63" s="827" t="s">
        <v>300</v>
      </c>
      <c r="Q63" s="378"/>
      <c r="R63" s="428"/>
      <c r="S63" s="378"/>
      <c r="T63" s="378"/>
      <c r="U63" s="378"/>
      <c r="V63" s="378"/>
      <c r="W63" s="378"/>
      <c r="X63" s="378"/>
      <c r="Y63" s="378"/>
      <c r="Z63" s="378"/>
      <c r="AA63" s="378"/>
      <c r="AB63" s="378"/>
      <c r="AC63" s="378"/>
      <c r="AD63" s="378"/>
      <c r="AE63" s="882"/>
      <c r="AF63" s="11"/>
    </row>
    <row r="64" spans="1:32" s="12" customFormat="1" ht="10.5" customHeight="1">
      <c r="A64" s="11"/>
      <c r="B64" s="20"/>
      <c r="C64" s="1520" t="s">
        <v>637</v>
      </c>
      <c r="D64" s="1520"/>
      <c r="E64" s="1520"/>
      <c r="F64" s="1520"/>
      <c r="G64" s="1520"/>
      <c r="H64" s="1520"/>
      <c r="I64" s="1520"/>
      <c r="J64" s="1520"/>
      <c r="K64" s="1520"/>
      <c r="L64" s="1520"/>
      <c r="M64" s="1520"/>
      <c r="N64" s="1520"/>
      <c r="O64" s="1520"/>
      <c r="P64" s="1520"/>
      <c r="Q64" s="1520"/>
      <c r="R64" s="1520"/>
      <c r="S64" s="1520"/>
      <c r="T64" s="1520"/>
      <c r="U64" s="1520"/>
      <c r="V64" s="1520"/>
      <c r="W64" s="1520"/>
      <c r="X64" s="1520"/>
      <c r="Y64" s="1520"/>
      <c r="Z64" s="1520"/>
      <c r="AA64" s="1520"/>
      <c r="AB64" s="1520"/>
      <c r="AC64" s="1520"/>
      <c r="AD64" s="1520"/>
      <c r="AE64" s="882"/>
      <c r="AF64" s="11"/>
    </row>
    <row r="65" spans="1:32">
      <c r="A65" s="4"/>
      <c r="B65" s="8"/>
      <c r="C65" s="8"/>
      <c r="D65" s="8"/>
      <c r="E65" s="8"/>
      <c r="F65" s="8"/>
      <c r="G65" s="8"/>
      <c r="H65" s="8"/>
      <c r="I65" s="8"/>
      <c r="J65" s="8"/>
      <c r="K65" s="8"/>
      <c r="L65" s="1"/>
      <c r="M65" s="1"/>
      <c r="N65" s="1"/>
      <c r="O65" s="1"/>
      <c r="P65" s="1"/>
      <c r="Q65" s="1"/>
      <c r="R65" s="1"/>
      <c r="S65" s="8"/>
      <c r="T65" s="1400"/>
      <c r="U65" s="1401"/>
      <c r="V65" s="8"/>
      <c r="W65" s="8"/>
      <c r="X65" s="1522" t="s">
        <v>516</v>
      </c>
      <c r="Y65" s="1522"/>
      <c r="Z65" s="1522"/>
      <c r="AA65" s="1522"/>
      <c r="AB65" s="1522"/>
      <c r="AC65" s="1522"/>
      <c r="AD65" s="1522"/>
      <c r="AE65" s="836">
        <v>11</v>
      </c>
      <c r="AF65" s="4"/>
    </row>
    <row r="66" spans="1:32">
      <c r="A66" s="72"/>
      <c r="B66" s="72"/>
      <c r="C66" s="72"/>
      <c r="D66" s="72"/>
      <c r="E66" s="72"/>
      <c r="F66" s="72"/>
      <c r="G66" s="72"/>
      <c r="I66" s="72"/>
      <c r="J66" s="72"/>
      <c r="K66" s="72"/>
      <c r="L66" s="72"/>
      <c r="M66" s="72"/>
      <c r="N66" s="72"/>
      <c r="O66" s="72"/>
      <c r="P66" s="72"/>
      <c r="Q66" s="72"/>
      <c r="R66" s="72"/>
      <c r="S66" s="72"/>
      <c r="T66" s="72"/>
      <c r="U66" s="72"/>
      <c r="V66" s="72"/>
      <c r="W66" s="72"/>
      <c r="X66" s="72"/>
      <c r="Y66" s="72"/>
      <c r="Z66" s="72"/>
      <c r="AA66" s="72"/>
      <c r="AB66" s="72"/>
      <c r="AC66" s="72"/>
      <c r="AD66" s="72"/>
      <c r="AE66" s="72"/>
      <c r="AF66" s="72"/>
    </row>
    <row r="67" spans="1:32">
      <c r="A67" s="72"/>
      <c r="B67" s="72"/>
      <c r="C67" s="72"/>
      <c r="D67" s="72"/>
      <c r="E67" s="72"/>
      <c r="F67" s="72"/>
      <c r="G67" s="72"/>
      <c r="I67" s="72"/>
      <c r="J67" s="72"/>
      <c r="K67" s="72"/>
      <c r="L67" s="72"/>
      <c r="M67" s="72"/>
      <c r="N67" s="72"/>
      <c r="O67" s="72"/>
      <c r="P67" s="72"/>
      <c r="Q67" s="72"/>
      <c r="R67" s="72"/>
      <c r="S67" s="72"/>
      <c r="T67" s="72"/>
      <c r="U67" s="72"/>
      <c r="V67" s="72"/>
      <c r="W67" s="72"/>
      <c r="X67" s="72"/>
      <c r="Y67" s="72"/>
      <c r="Z67" s="72"/>
      <c r="AA67" s="72"/>
      <c r="AB67" s="72"/>
      <c r="AC67" s="72"/>
      <c r="AD67" s="72"/>
      <c r="AE67" s="72"/>
      <c r="AF67" s="72"/>
    </row>
    <row r="71" spans="1:32" ht="4.5" customHeight="1"/>
    <row r="76" spans="1:32" ht="8.25" customHeight="1"/>
    <row r="78" spans="1:32" ht="9" customHeight="1">
      <c r="AE78" s="9"/>
    </row>
    <row r="79" spans="1:32" ht="8.25" customHeight="1">
      <c r="F79" s="1402"/>
      <c r="G79" s="1402"/>
      <c r="H79" s="1402"/>
      <c r="I79" s="1402"/>
      <c r="J79" s="1402"/>
      <c r="K79" s="1402"/>
      <c r="L79" s="1402"/>
      <c r="M79" s="1402"/>
      <c r="N79" s="1402"/>
      <c r="O79" s="1402"/>
      <c r="P79" s="1402"/>
      <c r="Q79" s="1402"/>
      <c r="R79" s="1402"/>
      <c r="S79" s="1402"/>
      <c r="T79" s="1402"/>
      <c r="U79" s="1402"/>
      <c r="V79" s="1402"/>
      <c r="W79" s="1402"/>
      <c r="X79" s="1402"/>
      <c r="Y79" s="1402"/>
      <c r="Z79" s="1402"/>
      <c r="AA79" s="1402"/>
      <c r="AB79" s="1402"/>
      <c r="AC79" s="1402"/>
      <c r="AD79" s="1402"/>
      <c r="AE79" s="1402"/>
    </row>
    <row r="80" spans="1:32" ht="9.75" customHeight="1"/>
  </sheetData>
  <mergeCells count="15">
    <mergeCell ref="F79:AE79"/>
    <mergeCell ref="C19:D19"/>
    <mergeCell ref="C52:D52"/>
    <mergeCell ref="C62:AD62"/>
    <mergeCell ref="C64:AD64"/>
    <mergeCell ref="T65:U65"/>
    <mergeCell ref="X65:AD65"/>
    <mergeCell ref="B1:L1"/>
    <mergeCell ref="C17:D18"/>
    <mergeCell ref="C5:D6"/>
    <mergeCell ref="F6:Z6"/>
    <mergeCell ref="AB6:AD6"/>
    <mergeCell ref="C9:D9"/>
    <mergeCell ref="C4:AD4"/>
    <mergeCell ref="C16:AD16"/>
  </mergeCells>
  <printOptions horizontalCentered="1"/>
  <pageMargins left="0" right="0" top="0.19685039370078741" bottom="0.19685039370078741"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22</vt:i4>
      </vt:variant>
      <vt:variant>
        <vt:lpstr>Intervalos com nome</vt:lpstr>
      </vt:variant>
      <vt:variant>
        <vt:i4>23</vt:i4>
      </vt:variant>
    </vt:vector>
  </HeadingPairs>
  <TitlesOfParts>
    <vt:vector size="45" baseType="lpstr">
      <vt:lpstr>capa</vt:lpstr>
      <vt:lpstr>introducao</vt:lpstr>
      <vt:lpstr>fontes</vt:lpstr>
      <vt:lpstr>6populacao</vt:lpstr>
      <vt:lpstr>7empregoINE</vt:lpstr>
      <vt:lpstr>8desemprego_INE</vt:lpstr>
      <vt:lpstr>9dgert</vt:lpstr>
      <vt:lpstr>10desemprego_IEFP</vt:lpstr>
      <vt:lpstr>11desemprego_IEFP</vt:lpstr>
      <vt:lpstr>12fp</vt:lpstr>
      <vt:lpstr>13empresarial</vt:lpstr>
      <vt:lpstr>14ganhos</vt:lpstr>
      <vt:lpstr>15salários</vt:lpstr>
      <vt:lpstr>16irct</vt:lpstr>
      <vt:lpstr>17acidentes</vt:lpstr>
      <vt:lpstr>18ssocial</vt:lpstr>
      <vt:lpstr>19ssocial</vt:lpstr>
      <vt:lpstr>20destaque</vt:lpstr>
      <vt:lpstr>21destaque</vt:lpstr>
      <vt:lpstr>22conceito</vt:lpstr>
      <vt:lpstr>23conceito</vt:lpstr>
      <vt:lpstr>contracapa</vt:lpstr>
      <vt:lpstr>'10desemprego_IEFP'!Área_de_Impressão</vt:lpstr>
      <vt:lpstr>'11desemprego_IEFP'!Área_de_Impressão</vt:lpstr>
      <vt:lpstr>'12fp'!Área_de_Impressão</vt:lpstr>
      <vt:lpstr>'13empresarial'!Área_de_Impressão</vt:lpstr>
      <vt:lpstr>'14ganhos'!Área_de_Impressão</vt:lpstr>
      <vt:lpstr>'15salários'!Área_de_Impressão</vt:lpstr>
      <vt:lpstr>'16irct'!Área_de_Impressão</vt:lpstr>
      <vt:lpstr>'17acidentes'!Área_de_Impressão</vt:lpstr>
      <vt:lpstr>'18ssocial'!Área_de_Impressão</vt:lpstr>
      <vt:lpstr>'19ssocial'!Área_de_Impressão</vt:lpstr>
      <vt:lpstr>'20destaque'!Área_de_Impressão</vt:lpstr>
      <vt:lpstr>'21destaque'!Área_de_Impressão</vt:lpstr>
      <vt:lpstr>'22conceito'!Área_de_Impressão</vt:lpstr>
      <vt:lpstr>'23conceito'!Área_de_Impressão</vt:lpstr>
      <vt:lpstr>'6populacao'!Área_de_Impressão</vt:lpstr>
      <vt:lpstr>'7empregoINE'!Área_de_Impressão</vt:lpstr>
      <vt:lpstr>'8desemprego_INE'!Área_de_Impressão</vt:lpstr>
      <vt:lpstr>'9dgert'!Área_de_Impressão</vt:lpstr>
      <vt:lpstr>capa!Área_de_Impressão</vt:lpstr>
      <vt:lpstr>contracapa!Área_de_Impressão</vt:lpstr>
      <vt:lpstr>fontes!Área_de_Impressão</vt:lpstr>
      <vt:lpstr>introducao!Área_de_Impressão</vt:lpstr>
      <vt:lpstr>capa!topo</vt:lpstr>
    </vt:vector>
  </TitlesOfParts>
  <Company>DEEP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Boletim Estatístico</dc:title>
  <dc:creator>GEP/MSSS</dc:creator>
  <cp:lastModifiedBy>Teresa Feliciano</cp:lastModifiedBy>
  <cp:lastPrinted>2013-04-01T13:31:09Z</cp:lastPrinted>
  <dcterms:created xsi:type="dcterms:W3CDTF">2004-03-02T09:49:36Z</dcterms:created>
  <dcterms:modified xsi:type="dcterms:W3CDTF">2013-04-01T13:31:20Z</dcterms:modified>
</cp:coreProperties>
</file>